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ZarotneyA\Downloads\"/>
    </mc:Choice>
  </mc:AlternateContent>
  <xr:revisionPtr revIDLastSave="0" documentId="13_ncr:1_{3CC26987-B78B-44B4-AF6C-CE6B48A77717}" xr6:coauthVersionLast="47" xr6:coauthVersionMax="47" xr10:uidLastSave="{00000000-0000-0000-0000-000000000000}"/>
  <bookViews>
    <workbookView xWindow="-108" yWindow="-108" windowWidth="23256" windowHeight="12576" firstSheet="6" activeTab="7" xr2:uid="{00000000-000D-0000-FFFF-FFFF00000000}"/>
  </bookViews>
  <sheets>
    <sheet name="All Nominations" sheetId="2" state="hidden" r:id="rId1"/>
    <sheet name="SOS | All Nominations" sheetId="3" state="hidden" r:id="rId2"/>
    <sheet name="D2 Stats at a Glance" sheetId="4" state="hidden" r:id="rId3"/>
    <sheet name="All Stats D2" sheetId="5" state="hidden" r:id="rId4"/>
    <sheet name="Voting Sheet D2" sheetId="6" state="hidden" r:id="rId5"/>
    <sheet name="Jim D2" sheetId="7" state="hidden" r:id="rId6"/>
    <sheet name="D1 All State List " sheetId="8" r:id="rId7"/>
    <sheet name="D2 All State List " sheetId="9" r:id="rId8"/>
    <sheet name="D1 All-State Nominations" sheetId="10" state="hidden" r:id="rId9"/>
    <sheet name="All Stats D1" sheetId="11" state="hidden" r:id="rId10"/>
    <sheet name="D1 Stats at a Glace" sheetId="12" state="hidden" r:id="rId11"/>
    <sheet name="Coach Cheat Sheet" sheetId="13" state="hidden" r:id="rId12"/>
    <sheet name="All-American Document (Jim)" sheetId="14" state="hidden" r:id="rId13"/>
    <sheet name="Voting Sheet D1" sheetId="15" state="hidden" r:id="rId14"/>
    <sheet name="Jim D1" sheetId="16" state="hidden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3" i="15" l="1"/>
  <c r="P63" i="15"/>
  <c r="R63" i="15" s="1"/>
  <c r="O63" i="15"/>
  <c r="H63" i="15"/>
  <c r="G63" i="15"/>
  <c r="Q62" i="15"/>
  <c r="P62" i="15"/>
  <c r="R62" i="15" s="1"/>
  <c r="H62" i="15"/>
  <c r="G62" i="15"/>
  <c r="Q61" i="15"/>
  <c r="P61" i="15"/>
  <c r="R61" i="15" s="1"/>
  <c r="H61" i="15"/>
  <c r="G61" i="15"/>
  <c r="Q60" i="15"/>
  <c r="P60" i="15"/>
  <c r="R60" i="15" s="1"/>
  <c r="H60" i="15"/>
  <c r="G60" i="15"/>
  <c r="Q59" i="15"/>
  <c r="R59" i="15" s="1"/>
  <c r="P59" i="15"/>
  <c r="H59" i="15"/>
  <c r="G59" i="15"/>
  <c r="R58" i="15"/>
  <c r="Q58" i="15"/>
  <c r="P58" i="15"/>
  <c r="H58" i="15"/>
  <c r="Q57" i="15"/>
  <c r="P57" i="15"/>
  <c r="R57" i="15" s="1"/>
  <c r="L57" i="15"/>
  <c r="H57" i="15"/>
  <c r="Q56" i="15"/>
  <c r="P56" i="15"/>
  <c r="R56" i="15" s="1"/>
  <c r="L56" i="15"/>
  <c r="Q55" i="15"/>
  <c r="P55" i="15"/>
  <c r="R55" i="15" s="1"/>
  <c r="L55" i="15"/>
  <c r="R54" i="15"/>
  <c r="Q54" i="15"/>
  <c r="P54" i="15"/>
  <c r="K54" i="15"/>
  <c r="J54" i="15"/>
  <c r="I54" i="15"/>
  <c r="L54" i="15" s="1"/>
  <c r="Q53" i="15"/>
  <c r="P53" i="15"/>
  <c r="R53" i="15" s="1"/>
  <c r="L53" i="15"/>
  <c r="K53" i="15"/>
  <c r="J53" i="15"/>
  <c r="I53" i="15"/>
  <c r="R52" i="15"/>
  <c r="Q52" i="15"/>
  <c r="P52" i="15"/>
  <c r="K52" i="15"/>
  <c r="J52" i="15"/>
  <c r="I52" i="15"/>
  <c r="L52" i="15" s="1"/>
  <c r="D52" i="15"/>
  <c r="C52" i="15"/>
  <c r="E52" i="15" s="1"/>
  <c r="R51" i="15"/>
  <c r="Q51" i="15"/>
  <c r="P51" i="15"/>
  <c r="K51" i="15"/>
  <c r="J51" i="15"/>
  <c r="L51" i="15" s="1"/>
  <c r="I51" i="15"/>
  <c r="D51" i="15"/>
  <c r="C51" i="15"/>
  <c r="E51" i="15" s="1"/>
  <c r="R50" i="15"/>
  <c r="Q50" i="15"/>
  <c r="P50" i="15"/>
  <c r="K50" i="15"/>
  <c r="J50" i="15"/>
  <c r="L50" i="15" s="1"/>
  <c r="I50" i="15"/>
  <c r="D50" i="15"/>
  <c r="C50" i="15"/>
  <c r="E50" i="15" s="1"/>
  <c r="Q49" i="15"/>
  <c r="R49" i="15" s="1"/>
  <c r="P49" i="15"/>
  <c r="K49" i="15"/>
  <c r="J49" i="15"/>
  <c r="I49" i="15"/>
  <c r="L49" i="15" s="1"/>
  <c r="E49" i="15"/>
  <c r="D49" i="15"/>
  <c r="C49" i="15"/>
  <c r="Q48" i="15"/>
  <c r="P48" i="15"/>
  <c r="R48" i="15" s="1"/>
  <c r="L48" i="15"/>
  <c r="K48" i="15"/>
  <c r="J48" i="15"/>
  <c r="I48" i="15"/>
  <c r="E48" i="15"/>
  <c r="D48" i="15"/>
  <c r="C48" i="15"/>
  <c r="Q47" i="15"/>
  <c r="P47" i="15"/>
  <c r="R47" i="15" s="1"/>
  <c r="K47" i="15"/>
  <c r="J47" i="15"/>
  <c r="I47" i="15"/>
  <c r="L47" i="15" s="1"/>
  <c r="E47" i="15"/>
  <c r="D47" i="15"/>
  <c r="C47" i="15"/>
  <c r="Q46" i="15"/>
  <c r="P46" i="15"/>
  <c r="R46" i="15" s="1"/>
  <c r="L46" i="15"/>
  <c r="K46" i="15"/>
  <c r="J46" i="15"/>
  <c r="I46" i="15"/>
  <c r="D46" i="15"/>
  <c r="E46" i="15" s="1"/>
  <c r="C46" i="15"/>
  <c r="Q45" i="15"/>
  <c r="P45" i="15"/>
  <c r="R45" i="15" s="1"/>
  <c r="K45" i="15"/>
  <c r="J45" i="15"/>
  <c r="I45" i="15"/>
  <c r="L45" i="15" s="1"/>
  <c r="D45" i="15"/>
  <c r="C45" i="15"/>
  <c r="E45" i="15" s="1"/>
  <c r="R44" i="15"/>
  <c r="Q44" i="15"/>
  <c r="P44" i="15"/>
  <c r="K44" i="15"/>
  <c r="J44" i="15"/>
  <c r="I44" i="15"/>
  <c r="L44" i="15" s="1"/>
  <c r="D44" i="15"/>
  <c r="C44" i="15"/>
  <c r="E44" i="15" s="1"/>
  <c r="S42" i="15"/>
  <c r="Q42" i="15"/>
  <c r="P42" i="15"/>
  <c r="S41" i="15"/>
  <c r="Q41" i="15"/>
  <c r="P41" i="15"/>
  <c r="S40" i="15"/>
  <c r="Q40" i="15"/>
  <c r="P40" i="15"/>
  <c r="S39" i="15"/>
  <c r="Q39" i="15"/>
  <c r="P39" i="15"/>
  <c r="S38" i="15"/>
  <c r="R38" i="15"/>
  <c r="Q38" i="15"/>
  <c r="P38" i="15"/>
  <c r="T38" i="15" s="1"/>
  <c r="S37" i="15"/>
  <c r="Q37" i="15"/>
  <c r="P37" i="15"/>
  <c r="S36" i="15"/>
  <c r="Q36" i="15"/>
  <c r="P36" i="15"/>
  <c r="S35" i="15"/>
  <c r="Q35" i="15"/>
  <c r="P35" i="15"/>
  <c r="S34" i="15"/>
  <c r="R34" i="15"/>
  <c r="Q34" i="15"/>
  <c r="P34" i="15"/>
  <c r="T34" i="15" s="1"/>
  <c r="S33" i="15"/>
  <c r="Q33" i="15"/>
  <c r="P33" i="15"/>
  <c r="T33" i="15" s="1"/>
  <c r="S32" i="15"/>
  <c r="Q32" i="15"/>
  <c r="P32" i="15"/>
  <c r="K32" i="15"/>
  <c r="I32" i="15"/>
  <c r="H32" i="15"/>
  <c r="S31" i="15"/>
  <c r="Q31" i="15"/>
  <c r="P31" i="15"/>
  <c r="T31" i="15" s="1"/>
  <c r="K31" i="15"/>
  <c r="I31" i="15"/>
  <c r="H31" i="15"/>
  <c r="S30" i="15"/>
  <c r="Q30" i="15"/>
  <c r="P30" i="15"/>
  <c r="K30" i="15"/>
  <c r="I30" i="15"/>
  <c r="H30" i="15"/>
  <c r="S29" i="15"/>
  <c r="Q29" i="15"/>
  <c r="P29" i="15"/>
  <c r="K29" i="15"/>
  <c r="I29" i="15"/>
  <c r="H29" i="15"/>
  <c r="L29" i="15" s="1"/>
  <c r="S28" i="15"/>
  <c r="Q28" i="15"/>
  <c r="P28" i="15"/>
  <c r="K28" i="15"/>
  <c r="I28" i="15"/>
  <c r="H28" i="15"/>
  <c r="S27" i="15"/>
  <c r="Q27" i="15"/>
  <c r="P27" i="15"/>
  <c r="T27" i="15" s="1"/>
  <c r="K27" i="15"/>
  <c r="I27" i="15"/>
  <c r="H27" i="15"/>
  <c r="S26" i="15"/>
  <c r="Q26" i="15"/>
  <c r="P26" i="15"/>
  <c r="K26" i="15"/>
  <c r="I26" i="15"/>
  <c r="H26" i="15"/>
  <c r="S25" i="15"/>
  <c r="Q25" i="15"/>
  <c r="P25" i="15"/>
  <c r="K25" i="15"/>
  <c r="I25" i="15"/>
  <c r="H25" i="15"/>
  <c r="L25" i="15" s="1"/>
  <c r="D25" i="15"/>
  <c r="C25" i="15"/>
  <c r="E25" i="15" s="1"/>
  <c r="S24" i="15"/>
  <c r="Q24" i="15"/>
  <c r="P24" i="15"/>
  <c r="K24" i="15"/>
  <c r="I24" i="15"/>
  <c r="H24" i="15"/>
  <c r="D24" i="15"/>
  <c r="C24" i="15"/>
  <c r="E24" i="15" s="1"/>
  <c r="S23" i="15"/>
  <c r="Q23" i="15"/>
  <c r="P23" i="15"/>
  <c r="K23" i="15"/>
  <c r="I23" i="15"/>
  <c r="H23" i="15"/>
  <c r="F23" i="15"/>
  <c r="D23" i="15"/>
  <c r="C23" i="15"/>
  <c r="E23" i="15" s="1"/>
  <c r="S22" i="15"/>
  <c r="Q22" i="15"/>
  <c r="P22" i="15"/>
  <c r="K22" i="15"/>
  <c r="I22" i="15"/>
  <c r="L22" i="15" s="1"/>
  <c r="H22" i="15"/>
  <c r="D22" i="15"/>
  <c r="C22" i="15"/>
  <c r="E22" i="15" s="1"/>
  <c r="S21" i="15"/>
  <c r="Q21" i="15"/>
  <c r="P21" i="15"/>
  <c r="K21" i="15"/>
  <c r="I21" i="15"/>
  <c r="L21" i="15" s="1"/>
  <c r="H21" i="15"/>
  <c r="D21" i="15"/>
  <c r="C21" i="15"/>
  <c r="E21" i="15" s="1"/>
  <c r="S20" i="15"/>
  <c r="Q20" i="15"/>
  <c r="P20" i="15"/>
  <c r="K20" i="15"/>
  <c r="I20" i="15"/>
  <c r="L20" i="15" s="1"/>
  <c r="H20" i="15"/>
  <c r="D20" i="15"/>
  <c r="C20" i="15"/>
  <c r="E20" i="15" s="1"/>
  <c r="S19" i="15"/>
  <c r="Q19" i="15"/>
  <c r="P19" i="15"/>
  <c r="K19" i="15"/>
  <c r="I19" i="15"/>
  <c r="H19" i="15"/>
  <c r="D19" i="15"/>
  <c r="C19" i="15"/>
  <c r="E19" i="15" s="1"/>
  <c r="S18" i="15"/>
  <c r="Q18" i="15"/>
  <c r="P18" i="15"/>
  <c r="K18" i="15"/>
  <c r="I18" i="15"/>
  <c r="L18" i="15" s="1"/>
  <c r="H18" i="15"/>
  <c r="D18" i="15"/>
  <c r="C18" i="15"/>
  <c r="E18" i="15" s="1"/>
  <c r="S17" i="15"/>
  <c r="Q17" i="15"/>
  <c r="P17" i="15"/>
  <c r="K17" i="15"/>
  <c r="I17" i="15"/>
  <c r="L17" i="15" s="1"/>
  <c r="H17" i="15"/>
  <c r="D17" i="15"/>
  <c r="C17" i="15"/>
  <c r="E17" i="15" s="1"/>
  <c r="W16" i="15"/>
  <c r="V16" i="15"/>
  <c r="S16" i="15"/>
  <c r="Q16" i="15"/>
  <c r="P16" i="15"/>
  <c r="K16" i="15"/>
  <c r="I16" i="15"/>
  <c r="H16" i="15"/>
  <c r="E16" i="15"/>
  <c r="D16" i="15"/>
  <c r="C16" i="15"/>
  <c r="S15" i="15"/>
  <c r="Q15" i="15"/>
  <c r="P15" i="15"/>
  <c r="K15" i="15"/>
  <c r="I15" i="15"/>
  <c r="H15" i="15"/>
  <c r="D15" i="15"/>
  <c r="E15" i="15" s="1"/>
  <c r="C15" i="15"/>
  <c r="S14" i="15"/>
  <c r="Q14" i="15"/>
  <c r="P14" i="15"/>
  <c r="K14" i="15"/>
  <c r="I14" i="15"/>
  <c r="H14" i="15"/>
  <c r="D14" i="15"/>
  <c r="E14" i="15" s="1"/>
  <c r="C14" i="15"/>
  <c r="S13" i="15"/>
  <c r="Q13" i="15"/>
  <c r="P13" i="15"/>
  <c r="K13" i="15"/>
  <c r="I13" i="15"/>
  <c r="H13" i="15"/>
  <c r="D13" i="15"/>
  <c r="C13" i="15"/>
  <c r="E13" i="15" s="1"/>
  <c r="S12" i="15"/>
  <c r="Q12" i="15"/>
  <c r="P12" i="15"/>
  <c r="K12" i="15"/>
  <c r="I12" i="15"/>
  <c r="H12" i="15"/>
  <c r="E12" i="15"/>
  <c r="D12" i="15"/>
  <c r="C12" i="15"/>
  <c r="Y11" i="15"/>
  <c r="Z11" i="15" s="1"/>
  <c r="X11" i="15"/>
  <c r="S11" i="15"/>
  <c r="Q11" i="15"/>
  <c r="P11" i="15"/>
  <c r="L11" i="15"/>
  <c r="K11" i="15"/>
  <c r="J11" i="15"/>
  <c r="I11" i="15"/>
  <c r="H11" i="15"/>
  <c r="F11" i="15"/>
  <c r="E11" i="15"/>
  <c r="D11" i="15"/>
  <c r="C11" i="15"/>
  <c r="Y10" i="15"/>
  <c r="X10" i="15"/>
  <c r="Z10" i="15" s="1"/>
  <c r="S10" i="15"/>
  <c r="Q10" i="15"/>
  <c r="P10" i="15"/>
  <c r="K10" i="15"/>
  <c r="I10" i="15"/>
  <c r="H10" i="15"/>
  <c r="D10" i="15"/>
  <c r="E10" i="15" s="1"/>
  <c r="C10" i="15"/>
  <c r="Y9" i="15"/>
  <c r="X9" i="15"/>
  <c r="Z9" i="15" s="1"/>
  <c r="S9" i="15"/>
  <c r="Q9" i="15"/>
  <c r="P9" i="15"/>
  <c r="K9" i="15"/>
  <c r="I9" i="15"/>
  <c r="H9" i="15"/>
  <c r="E9" i="15"/>
  <c r="D9" i="15"/>
  <c r="C9" i="15"/>
  <c r="Y8" i="15"/>
  <c r="X8" i="15"/>
  <c r="Z8" i="15" s="1"/>
  <c r="S8" i="15"/>
  <c r="Q8" i="15"/>
  <c r="P8" i="15"/>
  <c r="K8" i="15"/>
  <c r="I8" i="15"/>
  <c r="H8" i="15"/>
  <c r="D8" i="15"/>
  <c r="C8" i="15"/>
  <c r="E8" i="15" s="1"/>
  <c r="Z7" i="15"/>
  <c r="Y7" i="15"/>
  <c r="X7" i="15"/>
  <c r="S7" i="15"/>
  <c r="Q7" i="15"/>
  <c r="P7" i="15"/>
  <c r="K7" i="15"/>
  <c r="I7" i="15"/>
  <c r="H7" i="15"/>
  <c r="E7" i="15"/>
  <c r="D7" i="15"/>
  <c r="C7" i="15"/>
  <c r="Y6" i="15"/>
  <c r="X6" i="15"/>
  <c r="Z6" i="15" s="1"/>
  <c r="S6" i="15"/>
  <c r="Q6" i="15"/>
  <c r="P6" i="15"/>
  <c r="K6" i="15"/>
  <c r="I6" i="15"/>
  <c r="H6" i="15"/>
  <c r="D6" i="15"/>
  <c r="C6" i="15"/>
  <c r="E6" i="15" s="1"/>
  <c r="Z5" i="15"/>
  <c r="Y5" i="15"/>
  <c r="X5" i="15"/>
  <c r="S5" i="15"/>
  <c r="Q5" i="15"/>
  <c r="P5" i="15"/>
  <c r="T5" i="15" s="1"/>
  <c r="K5" i="15"/>
  <c r="I5" i="15"/>
  <c r="H5" i="15"/>
  <c r="E5" i="15"/>
  <c r="D5" i="15"/>
  <c r="C5" i="15"/>
  <c r="Y4" i="15"/>
  <c r="X4" i="15"/>
  <c r="Z4" i="15" s="1"/>
  <c r="S4" i="15"/>
  <c r="Q4" i="15"/>
  <c r="P4" i="15"/>
  <c r="K4" i="15"/>
  <c r="I4" i="15"/>
  <c r="H4" i="15"/>
  <c r="D4" i="15"/>
  <c r="C4" i="15"/>
  <c r="E4" i="15" s="1"/>
  <c r="Z3" i="15"/>
  <c r="Y3" i="15"/>
  <c r="X3" i="15"/>
  <c r="S3" i="15"/>
  <c r="Q3" i="15"/>
  <c r="P3" i="15"/>
  <c r="K3" i="15"/>
  <c r="I3" i="15"/>
  <c r="H3" i="15"/>
  <c r="E3" i="15"/>
  <c r="D3" i="15"/>
  <c r="C3" i="15"/>
  <c r="Y2" i="15"/>
  <c r="X2" i="15"/>
  <c r="Z2" i="15" s="1"/>
  <c r="S2" i="15"/>
  <c r="Q2" i="15"/>
  <c r="P2" i="15"/>
  <c r="K2" i="15"/>
  <c r="I2" i="15"/>
  <c r="H2" i="15"/>
  <c r="D2" i="15"/>
  <c r="C2" i="15"/>
  <c r="E2" i="15" s="1"/>
  <c r="P50" i="11"/>
  <c r="P49" i="11"/>
  <c r="P48" i="11"/>
  <c r="M48" i="11"/>
  <c r="L48" i="11"/>
  <c r="P47" i="11"/>
  <c r="M47" i="11"/>
  <c r="L47" i="11"/>
  <c r="P46" i="11"/>
  <c r="M46" i="11"/>
  <c r="L46" i="11"/>
  <c r="P45" i="11"/>
  <c r="M45" i="11"/>
  <c r="L45" i="11"/>
  <c r="P44" i="11"/>
  <c r="M44" i="11"/>
  <c r="L44" i="11"/>
  <c r="P43" i="11"/>
  <c r="R42" i="15" s="1"/>
  <c r="M43" i="11"/>
  <c r="L43" i="11"/>
  <c r="N42" i="15" s="1"/>
  <c r="P42" i="11"/>
  <c r="R41" i="15" s="1"/>
  <c r="M42" i="11"/>
  <c r="L42" i="11"/>
  <c r="N41" i="15" s="1"/>
  <c r="F42" i="11"/>
  <c r="E42" i="11"/>
  <c r="P41" i="11"/>
  <c r="R40" i="15" s="1"/>
  <c r="T40" i="15" s="1"/>
  <c r="M41" i="11"/>
  <c r="L41" i="11"/>
  <c r="N40" i="15" s="1"/>
  <c r="F41" i="11"/>
  <c r="E41" i="11"/>
  <c r="P40" i="11"/>
  <c r="R39" i="15" s="1"/>
  <c r="T39" i="15" s="1"/>
  <c r="M40" i="11"/>
  <c r="L40" i="11"/>
  <c r="N39" i="15" s="1"/>
  <c r="F40" i="11"/>
  <c r="E40" i="11"/>
  <c r="P39" i="11"/>
  <c r="M39" i="11"/>
  <c r="L39" i="11"/>
  <c r="N38" i="15" s="1"/>
  <c r="F39" i="11"/>
  <c r="E39" i="11"/>
  <c r="P38" i="11"/>
  <c r="R37" i="15" s="1"/>
  <c r="M38" i="11"/>
  <c r="L38" i="11"/>
  <c r="N37" i="15" s="1"/>
  <c r="F38" i="11"/>
  <c r="E38" i="11"/>
  <c r="P37" i="11"/>
  <c r="R36" i="15" s="1"/>
  <c r="T36" i="15" s="1"/>
  <c r="M37" i="11"/>
  <c r="L37" i="11"/>
  <c r="N36" i="15" s="1"/>
  <c r="F37" i="11"/>
  <c r="E37" i="11"/>
  <c r="P36" i="11"/>
  <c r="R35" i="15" s="1"/>
  <c r="T35" i="15" s="1"/>
  <c r="M36" i="11"/>
  <c r="L36" i="11"/>
  <c r="N35" i="15" s="1"/>
  <c r="F36" i="11"/>
  <c r="E36" i="11"/>
  <c r="P35" i="11"/>
  <c r="M35" i="11"/>
  <c r="L35" i="11"/>
  <c r="N34" i="15" s="1"/>
  <c r="F35" i="11"/>
  <c r="E35" i="11"/>
  <c r="F43" i="15" s="1"/>
  <c r="P34" i="11"/>
  <c r="R33" i="15" s="1"/>
  <c r="M34" i="11"/>
  <c r="L34" i="11"/>
  <c r="N33" i="15" s="1"/>
  <c r="F34" i="11"/>
  <c r="G33" i="15" s="1"/>
  <c r="E34" i="11"/>
  <c r="F33" i="15" s="1"/>
  <c r="P33" i="11"/>
  <c r="R32" i="15" s="1"/>
  <c r="M33" i="11"/>
  <c r="L33" i="11"/>
  <c r="N32" i="15" s="1"/>
  <c r="I33" i="11"/>
  <c r="J32" i="15" s="1"/>
  <c r="L32" i="15" s="1"/>
  <c r="F33" i="11"/>
  <c r="G32" i="15" s="1"/>
  <c r="E33" i="11"/>
  <c r="F32" i="15" s="1"/>
  <c r="P32" i="11"/>
  <c r="R31" i="15" s="1"/>
  <c r="M32" i="11"/>
  <c r="L32" i="11"/>
  <c r="N31" i="15" s="1"/>
  <c r="I32" i="11"/>
  <c r="J31" i="15" s="1"/>
  <c r="F32" i="11"/>
  <c r="E32" i="11"/>
  <c r="F31" i="15" s="1"/>
  <c r="P31" i="11"/>
  <c r="R30" i="15" s="1"/>
  <c r="M31" i="11"/>
  <c r="L31" i="11"/>
  <c r="N30" i="15" s="1"/>
  <c r="I31" i="11"/>
  <c r="J30" i="15" s="1"/>
  <c r="F31" i="11"/>
  <c r="F30" i="15" s="1"/>
  <c r="E31" i="11"/>
  <c r="P30" i="11"/>
  <c r="R29" i="15" s="1"/>
  <c r="M30" i="11"/>
  <c r="L30" i="11"/>
  <c r="N29" i="15" s="1"/>
  <c r="I30" i="11"/>
  <c r="J29" i="15" s="1"/>
  <c r="F30" i="11"/>
  <c r="E30" i="11"/>
  <c r="F29" i="15" s="1"/>
  <c r="P29" i="11"/>
  <c r="R28" i="15" s="1"/>
  <c r="M29" i="11"/>
  <c r="L29" i="11"/>
  <c r="N28" i="15" s="1"/>
  <c r="I29" i="11"/>
  <c r="J28" i="15" s="1"/>
  <c r="F29" i="11"/>
  <c r="E29" i="11"/>
  <c r="F28" i="15" s="1"/>
  <c r="B29" i="11"/>
  <c r="A29" i="11"/>
  <c r="AF28" i="11"/>
  <c r="AE28" i="11"/>
  <c r="P28" i="11"/>
  <c r="R27" i="15" s="1"/>
  <c r="M28" i="11"/>
  <c r="L28" i="11"/>
  <c r="N27" i="15" s="1"/>
  <c r="I28" i="11"/>
  <c r="J27" i="15" s="1"/>
  <c r="F28" i="11"/>
  <c r="E28" i="11"/>
  <c r="F27" i="15" s="1"/>
  <c r="B28" i="11"/>
  <c r="B27" i="15" s="1"/>
  <c r="A28" i="11"/>
  <c r="A27" i="15" s="1"/>
  <c r="AF27" i="11"/>
  <c r="AE27" i="11"/>
  <c r="AA27" i="11"/>
  <c r="Z27" i="11"/>
  <c r="P27" i="11"/>
  <c r="R26" i="15" s="1"/>
  <c r="M27" i="11"/>
  <c r="L27" i="11"/>
  <c r="N26" i="15" s="1"/>
  <c r="I27" i="11"/>
  <c r="J26" i="15" s="1"/>
  <c r="F27" i="11"/>
  <c r="E27" i="11"/>
  <c r="F26" i="15" s="1"/>
  <c r="B27" i="11"/>
  <c r="B26" i="15" s="1"/>
  <c r="A27" i="11"/>
  <c r="A26" i="15" s="1"/>
  <c r="AF26" i="11"/>
  <c r="AE26" i="11"/>
  <c r="AA26" i="11"/>
  <c r="Z26" i="11"/>
  <c r="P26" i="11"/>
  <c r="R25" i="15" s="1"/>
  <c r="M26" i="11"/>
  <c r="L26" i="11"/>
  <c r="N25" i="15" s="1"/>
  <c r="I26" i="11"/>
  <c r="J25" i="15" s="1"/>
  <c r="F26" i="11"/>
  <c r="E26" i="11"/>
  <c r="F25" i="15" s="1"/>
  <c r="B26" i="11"/>
  <c r="A26" i="11"/>
  <c r="A25" i="15" s="1"/>
  <c r="AF25" i="11"/>
  <c r="AE25" i="11"/>
  <c r="AA25" i="11"/>
  <c r="Z25" i="11"/>
  <c r="W25" i="11"/>
  <c r="V25" i="11"/>
  <c r="P25" i="11"/>
  <c r="R24" i="15" s="1"/>
  <c r="M25" i="11"/>
  <c r="L25" i="11"/>
  <c r="N24" i="15" s="1"/>
  <c r="I25" i="11"/>
  <c r="J24" i="15" s="1"/>
  <c r="F25" i="11"/>
  <c r="E25" i="11"/>
  <c r="F24" i="15" s="1"/>
  <c r="B25" i="11"/>
  <c r="A25" i="11"/>
  <c r="A24" i="15" s="1"/>
  <c r="AF24" i="11"/>
  <c r="AE24" i="11"/>
  <c r="AA24" i="11"/>
  <c r="Z24" i="11"/>
  <c r="W24" i="11"/>
  <c r="V24" i="11"/>
  <c r="P24" i="11"/>
  <c r="R23" i="15" s="1"/>
  <c r="M24" i="11"/>
  <c r="L24" i="11"/>
  <c r="N23" i="15" s="1"/>
  <c r="I24" i="11"/>
  <c r="J23" i="15" s="1"/>
  <c r="F24" i="11"/>
  <c r="E24" i="11"/>
  <c r="B24" i="11"/>
  <c r="A24" i="11"/>
  <c r="A23" i="15" s="1"/>
  <c r="AF23" i="11"/>
  <c r="AE23" i="11"/>
  <c r="AA23" i="11"/>
  <c r="Z23" i="11"/>
  <c r="W23" i="11"/>
  <c r="V23" i="11"/>
  <c r="P23" i="11"/>
  <c r="R22" i="15" s="1"/>
  <c r="M23" i="11"/>
  <c r="L23" i="11"/>
  <c r="N22" i="15" s="1"/>
  <c r="I23" i="11"/>
  <c r="J22" i="15" s="1"/>
  <c r="F23" i="11"/>
  <c r="F22" i="15" s="1"/>
  <c r="E23" i="11"/>
  <c r="B23" i="11"/>
  <c r="A23" i="11"/>
  <c r="A22" i="15" s="1"/>
  <c r="AF22" i="11"/>
  <c r="AE22" i="11"/>
  <c r="N63" i="15" s="1"/>
  <c r="AA22" i="11"/>
  <c r="Z22" i="11"/>
  <c r="W22" i="11"/>
  <c r="V22" i="11"/>
  <c r="P22" i="11"/>
  <c r="R21" i="15" s="1"/>
  <c r="M22" i="11"/>
  <c r="L22" i="11"/>
  <c r="N21" i="15" s="1"/>
  <c r="I22" i="11"/>
  <c r="J21" i="15" s="1"/>
  <c r="F22" i="11"/>
  <c r="E22" i="11"/>
  <c r="F21" i="15" s="1"/>
  <c r="B22" i="11"/>
  <c r="A22" i="11"/>
  <c r="AF21" i="11"/>
  <c r="AE21" i="11"/>
  <c r="N62" i="15" s="1"/>
  <c r="AA21" i="11"/>
  <c r="Z21" i="11"/>
  <c r="W21" i="11"/>
  <c r="V21" i="11"/>
  <c r="P21" i="11"/>
  <c r="R20" i="15" s="1"/>
  <c r="M21" i="11"/>
  <c r="L21" i="11"/>
  <c r="N20" i="15" s="1"/>
  <c r="I21" i="11"/>
  <c r="J20" i="15" s="1"/>
  <c r="F21" i="11"/>
  <c r="E21" i="11"/>
  <c r="F20" i="15" s="1"/>
  <c r="B21" i="11"/>
  <c r="A21" i="11"/>
  <c r="A20" i="15" s="1"/>
  <c r="AF20" i="11"/>
  <c r="AE20" i="11"/>
  <c r="AA20" i="11"/>
  <c r="Z20" i="11"/>
  <c r="W20" i="11"/>
  <c r="V20" i="11"/>
  <c r="P20" i="11"/>
  <c r="R19" i="15" s="1"/>
  <c r="M20" i="11"/>
  <c r="L20" i="11"/>
  <c r="N19" i="15" s="1"/>
  <c r="I20" i="11"/>
  <c r="J19" i="15" s="1"/>
  <c r="F20" i="11"/>
  <c r="F19" i="15" s="1"/>
  <c r="E20" i="11"/>
  <c r="B20" i="11"/>
  <c r="A20" i="11"/>
  <c r="A19" i="15" s="1"/>
  <c r="AF19" i="11"/>
  <c r="AE19" i="11"/>
  <c r="N60" i="15" s="1"/>
  <c r="AA19" i="11"/>
  <c r="Z19" i="11"/>
  <c r="W19" i="11"/>
  <c r="V19" i="11"/>
  <c r="P19" i="11"/>
  <c r="R18" i="15" s="1"/>
  <c r="M19" i="11"/>
  <c r="L19" i="11"/>
  <c r="N18" i="15" s="1"/>
  <c r="I19" i="11"/>
  <c r="J18" i="15" s="1"/>
  <c r="F19" i="11"/>
  <c r="F18" i="15" s="1"/>
  <c r="E19" i="11"/>
  <c r="B19" i="11"/>
  <c r="A19" i="11"/>
  <c r="A18" i="15" s="1"/>
  <c r="AF18" i="11"/>
  <c r="AE18" i="11"/>
  <c r="N59" i="15" s="1"/>
  <c r="AA18" i="11"/>
  <c r="Z18" i="11"/>
  <c r="W18" i="11"/>
  <c r="V18" i="11"/>
  <c r="P18" i="11"/>
  <c r="R17" i="15" s="1"/>
  <c r="M18" i="11"/>
  <c r="L18" i="11"/>
  <c r="N17" i="15" s="1"/>
  <c r="I18" i="11"/>
  <c r="J17" i="15" s="1"/>
  <c r="F18" i="11"/>
  <c r="E18" i="11"/>
  <c r="F17" i="15" s="1"/>
  <c r="B18" i="11"/>
  <c r="A18" i="11"/>
  <c r="AF17" i="11"/>
  <c r="AE17" i="11"/>
  <c r="N58" i="15" s="1"/>
  <c r="AA17" i="11"/>
  <c r="Z17" i="11"/>
  <c r="G58" i="15" s="1"/>
  <c r="W17" i="11"/>
  <c r="V17" i="11"/>
  <c r="P17" i="11"/>
  <c r="R16" i="15" s="1"/>
  <c r="M17" i="11"/>
  <c r="L17" i="11"/>
  <c r="N16" i="15" s="1"/>
  <c r="I17" i="11"/>
  <c r="J16" i="15" s="1"/>
  <c r="F17" i="11"/>
  <c r="E17" i="11"/>
  <c r="F16" i="15" s="1"/>
  <c r="B17" i="11"/>
  <c r="A17" i="11"/>
  <c r="A16" i="15" s="1"/>
  <c r="AF16" i="11"/>
  <c r="AE16" i="11"/>
  <c r="AA16" i="11"/>
  <c r="Z16" i="11"/>
  <c r="G57" i="15" s="1"/>
  <c r="W16" i="11"/>
  <c r="V16" i="11"/>
  <c r="S16" i="11"/>
  <c r="W15" i="15" s="1"/>
  <c r="R16" i="11"/>
  <c r="V15" i="15" s="1"/>
  <c r="P16" i="11"/>
  <c r="R15" i="15" s="1"/>
  <c r="M16" i="11"/>
  <c r="L16" i="11"/>
  <c r="N15" i="15" s="1"/>
  <c r="I16" i="11"/>
  <c r="J15" i="15" s="1"/>
  <c r="F16" i="11"/>
  <c r="E16" i="11"/>
  <c r="F15" i="15" s="1"/>
  <c r="B16" i="11"/>
  <c r="A16" i="11"/>
  <c r="A15" i="15" s="1"/>
  <c r="AF15" i="11"/>
  <c r="AE15" i="11"/>
  <c r="AA15" i="11"/>
  <c r="H56" i="15" s="1"/>
  <c r="Z15" i="11"/>
  <c r="G56" i="15" s="1"/>
  <c r="W15" i="11"/>
  <c r="V15" i="11"/>
  <c r="S15" i="11"/>
  <c r="W14" i="15" s="1"/>
  <c r="R15" i="11"/>
  <c r="V14" i="15" s="1"/>
  <c r="P15" i="11"/>
  <c r="R14" i="15" s="1"/>
  <c r="M15" i="11"/>
  <c r="L15" i="11"/>
  <c r="N14" i="15" s="1"/>
  <c r="I15" i="11"/>
  <c r="J14" i="15" s="1"/>
  <c r="F15" i="11"/>
  <c r="E15" i="11"/>
  <c r="F14" i="15" s="1"/>
  <c r="B15" i="11"/>
  <c r="A15" i="11"/>
  <c r="A14" i="15" s="1"/>
  <c r="AF14" i="11"/>
  <c r="AE14" i="11"/>
  <c r="AA14" i="11"/>
  <c r="H55" i="15" s="1"/>
  <c r="Z14" i="11"/>
  <c r="G55" i="15" s="1"/>
  <c r="W14" i="11"/>
  <c r="V14" i="11"/>
  <c r="S14" i="11"/>
  <c r="W13" i="15" s="1"/>
  <c r="R14" i="11"/>
  <c r="V13" i="15" s="1"/>
  <c r="P14" i="11"/>
  <c r="R13" i="15" s="1"/>
  <c r="M14" i="11"/>
  <c r="L14" i="11"/>
  <c r="N13" i="15" s="1"/>
  <c r="I14" i="11"/>
  <c r="J13" i="15" s="1"/>
  <c r="F14" i="11"/>
  <c r="E14" i="11"/>
  <c r="F13" i="15" s="1"/>
  <c r="B14" i="11"/>
  <c r="A14" i="11"/>
  <c r="A13" i="15" s="1"/>
  <c r="AF13" i="11"/>
  <c r="AE13" i="11"/>
  <c r="AA13" i="11"/>
  <c r="H54" i="15" s="1"/>
  <c r="Z13" i="11"/>
  <c r="G54" i="15" s="1"/>
  <c r="W13" i="11"/>
  <c r="B54" i="15" s="1"/>
  <c r="V13" i="11"/>
  <c r="A54" i="15" s="1"/>
  <c r="S13" i="11"/>
  <c r="W12" i="15" s="1"/>
  <c r="R13" i="11"/>
  <c r="V12" i="15" s="1"/>
  <c r="P13" i="11"/>
  <c r="R12" i="15" s="1"/>
  <c r="M13" i="11"/>
  <c r="L13" i="11"/>
  <c r="N12" i="15" s="1"/>
  <c r="I13" i="11"/>
  <c r="J12" i="15" s="1"/>
  <c r="F13" i="11"/>
  <c r="E13" i="11"/>
  <c r="F12" i="15" s="1"/>
  <c r="B13" i="11"/>
  <c r="A13" i="11"/>
  <c r="A12" i="15" s="1"/>
  <c r="AF12" i="11"/>
  <c r="AE12" i="11"/>
  <c r="AA12" i="11"/>
  <c r="H53" i="15" s="1"/>
  <c r="Z12" i="11"/>
  <c r="G53" i="15" s="1"/>
  <c r="W12" i="11"/>
  <c r="B53" i="15" s="1"/>
  <c r="V12" i="11"/>
  <c r="A53" i="15" s="1"/>
  <c r="S12" i="11"/>
  <c r="W11" i="15" s="1"/>
  <c r="R12" i="11"/>
  <c r="V11" i="15" s="1"/>
  <c r="P12" i="11"/>
  <c r="R11" i="15" s="1"/>
  <c r="M12" i="11"/>
  <c r="L12" i="11"/>
  <c r="N11" i="15" s="1"/>
  <c r="B12" i="11"/>
  <c r="A12" i="11"/>
  <c r="A11" i="15" s="1"/>
  <c r="AF11" i="11"/>
  <c r="AE11" i="11"/>
  <c r="N52" i="15" s="1"/>
  <c r="AA11" i="11"/>
  <c r="Z11" i="11"/>
  <c r="G52" i="15" s="1"/>
  <c r="W11" i="11"/>
  <c r="V11" i="11"/>
  <c r="A52" i="15" s="1"/>
  <c r="S11" i="11"/>
  <c r="W10" i="15" s="1"/>
  <c r="R11" i="11"/>
  <c r="V10" i="15" s="1"/>
  <c r="P11" i="11"/>
  <c r="R10" i="15" s="1"/>
  <c r="M11" i="11"/>
  <c r="L11" i="11"/>
  <c r="N10" i="15" s="1"/>
  <c r="I11" i="11"/>
  <c r="J10" i="15" s="1"/>
  <c r="F11" i="11"/>
  <c r="E11" i="11"/>
  <c r="F10" i="15" s="1"/>
  <c r="B11" i="11"/>
  <c r="A11" i="11"/>
  <c r="A10" i="15" s="1"/>
  <c r="AF10" i="11"/>
  <c r="AE10" i="11"/>
  <c r="N51" i="15" s="1"/>
  <c r="AA10" i="11"/>
  <c r="Z10" i="11"/>
  <c r="G51" i="15" s="1"/>
  <c r="W10" i="11"/>
  <c r="V10" i="11"/>
  <c r="A51" i="15" s="1"/>
  <c r="S10" i="11"/>
  <c r="W9" i="15" s="1"/>
  <c r="R10" i="11"/>
  <c r="V9" i="15" s="1"/>
  <c r="P10" i="11"/>
  <c r="R9" i="15" s="1"/>
  <c r="M10" i="11"/>
  <c r="L10" i="11"/>
  <c r="N9" i="15" s="1"/>
  <c r="I10" i="11"/>
  <c r="J9" i="15" s="1"/>
  <c r="F10" i="11"/>
  <c r="E10" i="11"/>
  <c r="F9" i="15" s="1"/>
  <c r="B10" i="11"/>
  <c r="A10" i="11"/>
  <c r="A9" i="15" s="1"/>
  <c r="AF9" i="11"/>
  <c r="AE9" i="11"/>
  <c r="N50" i="15" s="1"/>
  <c r="AA9" i="11"/>
  <c r="Z9" i="11"/>
  <c r="G50" i="15" s="1"/>
  <c r="W9" i="11"/>
  <c r="V9" i="11"/>
  <c r="A50" i="15" s="1"/>
  <c r="S9" i="11"/>
  <c r="R9" i="11"/>
  <c r="V8" i="15" s="1"/>
  <c r="P9" i="11"/>
  <c r="R8" i="15" s="1"/>
  <c r="T8" i="15" s="1"/>
  <c r="M9" i="11"/>
  <c r="L9" i="11"/>
  <c r="N8" i="15" s="1"/>
  <c r="I9" i="11"/>
  <c r="J8" i="15" s="1"/>
  <c r="L8" i="15" s="1"/>
  <c r="F9" i="11"/>
  <c r="E9" i="11"/>
  <c r="F8" i="15" s="1"/>
  <c r="B9" i="11"/>
  <c r="A9" i="11"/>
  <c r="A8" i="15" s="1"/>
  <c r="AF8" i="11"/>
  <c r="AE8" i="11"/>
  <c r="N49" i="15" s="1"/>
  <c r="AA8" i="11"/>
  <c r="Z8" i="11"/>
  <c r="G49" i="15" s="1"/>
  <c r="W8" i="11"/>
  <c r="V8" i="11"/>
  <c r="A49" i="15" s="1"/>
  <c r="S8" i="11"/>
  <c r="R8" i="11"/>
  <c r="V7" i="15" s="1"/>
  <c r="P8" i="11"/>
  <c r="R7" i="15" s="1"/>
  <c r="M8" i="11"/>
  <c r="L8" i="11"/>
  <c r="N7" i="15" s="1"/>
  <c r="I8" i="11"/>
  <c r="J7" i="15" s="1"/>
  <c r="F8" i="11"/>
  <c r="E8" i="11"/>
  <c r="F7" i="15" s="1"/>
  <c r="B8" i="11"/>
  <c r="A8" i="11"/>
  <c r="A7" i="15" s="1"/>
  <c r="AF7" i="11"/>
  <c r="AE7" i="11"/>
  <c r="N48" i="15" s="1"/>
  <c r="AA7" i="11"/>
  <c r="Z7" i="11"/>
  <c r="G48" i="15" s="1"/>
  <c r="W7" i="11"/>
  <c r="V7" i="11"/>
  <c r="A48" i="15" s="1"/>
  <c r="S7" i="11"/>
  <c r="R7" i="11"/>
  <c r="V6" i="15" s="1"/>
  <c r="P7" i="11"/>
  <c r="R6" i="15" s="1"/>
  <c r="T6" i="15" s="1"/>
  <c r="M7" i="11"/>
  <c r="L7" i="11"/>
  <c r="N6" i="15" s="1"/>
  <c r="I7" i="11"/>
  <c r="J6" i="15" s="1"/>
  <c r="L6" i="15" s="1"/>
  <c r="F7" i="11"/>
  <c r="E7" i="11"/>
  <c r="F6" i="15" s="1"/>
  <c r="B7" i="11"/>
  <c r="A7" i="11"/>
  <c r="A6" i="15" s="1"/>
  <c r="AF6" i="11"/>
  <c r="AE6" i="11"/>
  <c r="N47" i="15" s="1"/>
  <c r="AA6" i="11"/>
  <c r="Z6" i="11"/>
  <c r="G47" i="15" s="1"/>
  <c r="W6" i="11"/>
  <c r="V6" i="11"/>
  <c r="A47" i="15" s="1"/>
  <c r="S6" i="11"/>
  <c r="R6" i="11"/>
  <c r="V5" i="15" s="1"/>
  <c r="P6" i="11"/>
  <c r="R5" i="15" s="1"/>
  <c r="M6" i="11"/>
  <c r="L6" i="11"/>
  <c r="N5" i="15" s="1"/>
  <c r="I6" i="11"/>
  <c r="J5" i="15" s="1"/>
  <c r="F6" i="11"/>
  <c r="E6" i="11"/>
  <c r="F5" i="15" s="1"/>
  <c r="B6" i="11"/>
  <c r="A6" i="11"/>
  <c r="A5" i="15" s="1"/>
  <c r="AF5" i="11"/>
  <c r="AE5" i="11"/>
  <c r="N46" i="15" s="1"/>
  <c r="AA5" i="11"/>
  <c r="Z5" i="11"/>
  <c r="G46" i="15" s="1"/>
  <c r="W5" i="11"/>
  <c r="V5" i="11"/>
  <c r="A46" i="15" s="1"/>
  <c r="S5" i="11"/>
  <c r="R5" i="11"/>
  <c r="V4" i="15" s="1"/>
  <c r="P5" i="11"/>
  <c r="R4" i="15" s="1"/>
  <c r="T4" i="15" s="1"/>
  <c r="M5" i="11"/>
  <c r="L5" i="11"/>
  <c r="N4" i="15" s="1"/>
  <c r="I5" i="11"/>
  <c r="J4" i="15" s="1"/>
  <c r="L4" i="15" s="1"/>
  <c r="F5" i="11"/>
  <c r="E5" i="11"/>
  <c r="F4" i="15" s="1"/>
  <c r="B5" i="11"/>
  <c r="A5" i="11"/>
  <c r="A4" i="15" s="1"/>
  <c r="AF4" i="11"/>
  <c r="AE4" i="11"/>
  <c r="N45" i="15" s="1"/>
  <c r="AA4" i="11"/>
  <c r="Z4" i="11"/>
  <c r="G45" i="15" s="1"/>
  <c r="W4" i="11"/>
  <c r="V4" i="11"/>
  <c r="A45" i="15" s="1"/>
  <c r="S4" i="11"/>
  <c r="R4" i="11"/>
  <c r="V3" i="15" s="1"/>
  <c r="P4" i="11"/>
  <c r="R3" i="15" s="1"/>
  <c r="M4" i="11"/>
  <c r="L4" i="11"/>
  <c r="N3" i="15" s="1"/>
  <c r="I4" i="11"/>
  <c r="J3" i="15" s="1"/>
  <c r="F4" i="11"/>
  <c r="E4" i="11"/>
  <c r="F3" i="15" s="1"/>
  <c r="B4" i="11"/>
  <c r="A4" i="11"/>
  <c r="A3" i="15" s="1"/>
  <c r="AF3" i="11"/>
  <c r="AE3" i="11"/>
  <c r="N44" i="15" s="1"/>
  <c r="AA3" i="11"/>
  <c r="Z3" i="11"/>
  <c r="G44" i="15" s="1"/>
  <c r="W3" i="11"/>
  <c r="V3" i="11"/>
  <c r="A44" i="15" s="1"/>
  <c r="S3" i="11"/>
  <c r="R3" i="11"/>
  <c r="V2" i="15" s="1"/>
  <c r="P3" i="11"/>
  <c r="R2" i="15" s="1"/>
  <c r="T2" i="15" s="1"/>
  <c r="M3" i="11"/>
  <c r="L3" i="11"/>
  <c r="N2" i="15" s="1"/>
  <c r="I3" i="11"/>
  <c r="J2" i="15" s="1"/>
  <c r="L2" i="15" s="1"/>
  <c r="F3" i="11"/>
  <c r="E3" i="11"/>
  <c r="F2" i="15" s="1"/>
  <c r="B3" i="11"/>
  <c r="A3" i="11"/>
  <c r="A2" i="15" s="1"/>
  <c r="K1" i="10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M68" i="6"/>
  <c r="N67" i="6"/>
  <c r="N66" i="6"/>
  <c r="O65" i="6"/>
  <c r="N65" i="6"/>
  <c r="H65" i="6"/>
  <c r="G65" i="6"/>
  <c r="O64" i="6"/>
  <c r="N64" i="6"/>
  <c r="H64" i="6"/>
  <c r="G64" i="6"/>
  <c r="R63" i="6"/>
  <c r="Q63" i="6"/>
  <c r="P63" i="6"/>
  <c r="O63" i="6"/>
  <c r="N63" i="6"/>
  <c r="H63" i="6"/>
  <c r="G63" i="6"/>
  <c r="R62" i="6"/>
  <c r="Q62" i="6"/>
  <c r="P62" i="6"/>
  <c r="O62" i="6"/>
  <c r="N62" i="6"/>
  <c r="H62" i="6"/>
  <c r="G62" i="6"/>
  <c r="R61" i="6"/>
  <c r="Q61" i="6"/>
  <c r="P61" i="6"/>
  <c r="O61" i="6"/>
  <c r="N61" i="6"/>
  <c r="H61" i="6"/>
  <c r="G61" i="6"/>
  <c r="D61" i="6"/>
  <c r="R60" i="6"/>
  <c r="Q60" i="6"/>
  <c r="P60" i="6"/>
  <c r="O60" i="6"/>
  <c r="N60" i="6"/>
  <c r="H60" i="6"/>
  <c r="G60" i="6"/>
  <c r="D60" i="6"/>
  <c r="R59" i="6"/>
  <c r="Q59" i="6"/>
  <c r="P59" i="6"/>
  <c r="O59" i="6"/>
  <c r="N59" i="6"/>
  <c r="H59" i="6"/>
  <c r="G59" i="6"/>
  <c r="D59" i="6"/>
  <c r="E59" i="6" s="1"/>
  <c r="R58" i="6"/>
  <c r="Q58" i="6"/>
  <c r="P58" i="6"/>
  <c r="O58" i="6"/>
  <c r="N58" i="6"/>
  <c r="H58" i="6"/>
  <c r="G58" i="6"/>
  <c r="E58" i="6"/>
  <c r="D58" i="6"/>
  <c r="C58" i="6"/>
  <c r="A58" i="6"/>
  <c r="Q57" i="6"/>
  <c r="P57" i="6"/>
  <c r="R57" i="6" s="1"/>
  <c r="O57" i="6"/>
  <c r="N57" i="6"/>
  <c r="H57" i="6"/>
  <c r="G57" i="6"/>
  <c r="D57" i="6"/>
  <c r="C57" i="6"/>
  <c r="E57" i="6" s="1"/>
  <c r="A57" i="6"/>
  <c r="Q56" i="6"/>
  <c r="R56" i="6" s="1"/>
  <c r="P56" i="6"/>
  <c r="O56" i="6"/>
  <c r="N56" i="6"/>
  <c r="H56" i="6"/>
  <c r="G56" i="6"/>
  <c r="D56" i="6"/>
  <c r="C56" i="6"/>
  <c r="E56" i="6" s="1"/>
  <c r="A56" i="6"/>
  <c r="R55" i="6"/>
  <c r="Q55" i="6"/>
  <c r="P55" i="6"/>
  <c r="O55" i="6"/>
  <c r="N55" i="6"/>
  <c r="K55" i="6"/>
  <c r="L55" i="6" s="1"/>
  <c r="J55" i="6"/>
  <c r="I55" i="6"/>
  <c r="G55" i="6"/>
  <c r="D55" i="6"/>
  <c r="C55" i="6"/>
  <c r="E55" i="6" s="1"/>
  <c r="A55" i="6"/>
  <c r="R54" i="6"/>
  <c r="Q54" i="6"/>
  <c r="P54" i="6"/>
  <c r="N54" i="6"/>
  <c r="K54" i="6"/>
  <c r="J54" i="6"/>
  <c r="I54" i="6"/>
  <c r="L54" i="6" s="1"/>
  <c r="G54" i="6"/>
  <c r="E54" i="6"/>
  <c r="D54" i="6"/>
  <c r="C54" i="6"/>
  <c r="A54" i="6"/>
  <c r="Q53" i="6"/>
  <c r="P53" i="6"/>
  <c r="R53" i="6" s="1"/>
  <c r="N53" i="6"/>
  <c r="L53" i="6"/>
  <c r="K53" i="6"/>
  <c r="J53" i="6"/>
  <c r="I53" i="6"/>
  <c r="G53" i="6"/>
  <c r="D53" i="6"/>
  <c r="C53" i="6"/>
  <c r="E53" i="6" s="1"/>
  <c r="A53" i="6"/>
  <c r="R52" i="6"/>
  <c r="Q52" i="6"/>
  <c r="P52" i="6"/>
  <c r="N52" i="6"/>
  <c r="K52" i="6"/>
  <c r="J52" i="6"/>
  <c r="I52" i="6"/>
  <c r="G52" i="6"/>
  <c r="D52" i="6"/>
  <c r="C52" i="6"/>
  <c r="E52" i="6" s="1"/>
  <c r="A52" i="6"/>
  <c r="Q51" i="6"/>
  <c r="R51" i="6" s="1"/>
  <c r="P51" i="6"/>
  <c r="N51" i="6"/>
  <c r="K51" i="6"/>
  <c r="J51" i="6"/>
  <c r="I51" i="6"/>
  <c r="L51" i="6" s="1"/>
  <c r="G51" i="6"/>
  <c r="E51" i="6"/>
  <c r="D51" i="6"/>
  <c r="C51" i="6"/>
  <c r="A51" i="6"/>
  <c r="Q50" i="6"/>
  <c r="P50" i="6"/>
  <c r="R50" i="6" s="1"/>
  <c r="N50" i="6"/>
  <c r="L50" i="6"/>
  <c r="K50" i="6"/>
  <c r="J50" i="6"/>
  <c r="I50" i="6"/>
  <c r="G50" i="6"/>
  <c r="D50" i="6"/>
  <c r="C50" i="6"/>
  <c r="E50" i="6" s="1"/>
  <c r="A50" i="6"/>
  <c r="R49" i="6"/>
  <c r="Q49" i="6"/>
  <c r="P49" i="6"/>
  <c r="N49" i="6"/>
  <c r="K49" i="6"/>
  <c r="J49" i="6"/>
  <c r="I49" i="6"/>
  <c r="L49" i="6" s="1"/>
  <c r="G49" i="6"/>
  <c r="E49" i="6"/>
  <c r="D49" i="6"/>
  <c r="C49" i="6"/>
  <c r="A49" i="6"/>
  <c r="Q48" i="6"/>
  <c r="P48" i="6"/>
  <c r="R48" i="6" s="1"/>
  <c r="N48" i="6"/>
  <c r="K48" i="6"/>
  <c r="J48" i="6"/>
  <c r="I48" i="6"/>
  <c r="L48" i="6" s="1"/>
  <c r="G48" i="6"/>
  <c r="D48" i="6"/>
  <c r="E48" i="6" s="1"/>
  <c r="C48" i="6"/>
  <c r="A48" i="6"/>
  <c r="Q47" i="6"/>
  <c r="P47" i="6"/>
  <c r="R47" i="6" s="1"/>
  <c r="N47" i="6"/>
  <c r="K47" i="6"/>
  <c r="L47" i="6" s="1"/>
  <c r="J47" i="6"/>
  <c r="I47" i="6"/>
  <c r="G47" i="6"/>
  <c r="D47" i="6"/>
  <c r="C47" i="6"/>
  <c r="E47" i="6" s="1"/>
  <c r="A47" i="6"/>
  <c r="Q46" i="6"/>
  <c r="R46" i="6" s="1"/>
  <c r="P46" i="6"/>
  <c r="N46" i="6"/>
  <c r="K46" i="6"/>
  <c r="J46" i="6"/>
  <c r="I46" i="6"/>
  <c r="L46" i="6" s="1"/>
  <c r="G46" i="6"/>
  <c r="E46" i="6"/>
  <c r="D46" i="6"/>
  <c r="C46" i="6"/>
  <c r="A46" i="6"/>
  <c r="N43" i="6"/>
  <c r="N42" i="6"/>
  <c r="S41" i="6"/>
  <c r="T41" i="6" s="1"/>
  <c r="R41" i="6"/>
  <c r="Q41" i="6"/>
  <c r="P41" i="6"/>
  <c r="N41" i="6"/>
  <c r="S40" i="6"/>
  <c r="Q40" i="6"/>
  <c r="P40" i="6"/>
  <c r="N40" i="6"/>
  <c r="K40" i="6"/>
  <c r="J40" i="6"/>
  <c r="I40" i="6"/>
  <c r="H40" i="6"/>
  <c r="L40" i="6" s="1"/>
  <c r="F40" i="6"/>
  <c r="S39" i="6"/>
  <c r="Q39" i="6"/>
  <c r="P39" i="6"/>
  <c r="N39" i="6"/>
  <c r="K39" i="6"/>
  <c r="I39" i="6"/>
  <c r="H39" i="6"/>
  <c r="F39" i="6"/>
  <c r="S38" i="6"/>
  <c r="Q38" i="6"/>
  <c r="P38" i="6"/>
  <c r="N38" i="6"/>
  <c r="K38" i="6"/>
  <c r="I38" i="6"/>
  <c r="H38" i="6"/>
  <c r="F38" i="6"/>
  <c r="S37" i="6"/>
  <c r="Q37" i="6"/>
  <c r="P37" i="6"/>
  <c r="N37" i="6"/>
  <c r="L37" i="6"/>
  <c r="K37" i="6"/>
  <c r="I37" i="6"/>
  <c r="H37" i="6"/>
  <c r="F37" i="6"/>
  <c r="S36" i="6"/>
  <c r="Q36" i="6"/>
  <c r="P36" i="6"/>
  <c r="N36" i="6"/>
  <c r="K36" i="6"/>
  <c r="I36" i="6"/>
  <c r="H36" i="6"/>
  <c r="F36" i="6"/>
  <c r="S35" i="6"/>
  <c r="Q35" i="6"/>
  <c r="P35" i="6"/>
  <c r="N35" i="6"/>
  <c r="K35" i="6"/>
  <c r="I35" i="6"/>
  <c r="H35" i="6"/>
  <c r="F35" i="6"/>
  <c r="S34" i="6"/>
  <c r="Q34" i="6"/>
  <c r="P34" i="6"/>
  <c r="N34" i="6"/>
  <c r="K34" i="6"/>
  <c r="I34" i="6"/>
  <c r="H34" i="6"/>
  <c r="F34" i="6"/>
  <c r="S33" i="6"/>
  <c r="Q33" i="6"/>
  <c r="P33" i="6"/>
  <c r="N33" i="6"/>
  <c r="K33" i="6"/>
  <c r="I33" i="6"/>
  <c r="H33" i="6"/>
  <c r="F33" i="6"/>
  <c r="S32" i="6"/>
  <c r="Q32" i="6"/>
  <c r="P32" i="6"/>
  <c r="N32" i="6"/>
  <c r="K32" i="6"/>
  <c r="I32" i="6"/>
  <c r="H32" i="6"/>
  <c r="L32" i="6" s="1"/>
  <c r="F32" i="6"/>
  <c r="S31" i="6"/>
  <c r="Q31" i="6"/>
  <c r="P31" i="6"/>
  <c r="N31" i="6"/>
  <c r="K31" i="6"/>
  <c r="I31" i="6"/>
  <c r="H31" i="6"/>
  <c r="F31" i="6"/>
  <c r="S30" i="6"/>
  <c r="Q30" i="6"/>
  <c r="P30" i="6"/>
  <c r="N30" i="6"/>
  <c r="K30" i="6"/>
  <c r="I30" i="6"/>
  <c r="H30" i="6"/>
  <c r="F30" i="6"/>
  <c r="A30" i="6"/>
  <c r="S29" i="6"/>
  <c r="Q29" i="6"/>
  <c r="P29" i="6"/>
  <c r="T29" i="6" s="1"/>
  <c r="N29" i="6"/>
  <c r="K29" i="6"/>
  <c r="I29" i="6"/>
  <c r="H29" i="6"/>
  <c r="F29" i="6"/>
  <c r="A29" i="6"/>
  <c r="T28" i="6"/>
  <c r="S28" i="6"/>
  <c r="Q28" i="6"/>
  <c r="P28" i="6"/>
  <c r="N28" i="6"/>
  <c r="K28" i="6"/>
  <c r="I28" i="6"/>
  <c r="H28" i="6"/>
  <c r="F28" i="6"/>
  <c r="A28" i="6"/>
  <c r="S27" i="6"/>
  <c r="Q27" i="6"/>
  <c r="P27" i="6"/>
  <c r="N27" i="6"/>
  <c r="K27" i="6"/>
  <c r="I27" i="6"/>
  <c r="H27" i="6"/>
  <c r="L27" i="6" s="1"/>
  <c r="F27" i="6"/>
  <c r="A27" i="6"/>
  <c r="S26" i="6"/>
  <c r="Q26" i="6"/>
  <c r="P26" i="6"/>
  <c r="N26" i="6"/>
  <c r="K26" i="6"/>
  <c r="I26" i="6"/>
  <c r="H26" i="6"/>
  <c r="F26" i="6"/>
  <c r="D26" i="6"/>
  <c r="C26" i="6"/>
  <c r="E26" i="6" s="1"/>
  <c r="A26" i="6"/>
  <c r="S25" i="6"/>
  <c r="Q25" i="6"/>
  <c r="P25" i="6"/>
  <c r="N25" i="6"/>
  <c r="K25" i="6"/>
  <c r="I25" i="6"/>
  <c r="H25" i="6"/>
  <c r="F25" i="6"/>
  <c r="D25" i="6"/>
  <c r="C25" i="6"/>
  <c r="E25" i="6" s="1"/>
  <c r="B25" i="6"/>
  <c r="A25" i="6"/>
  <c r="S24" i="6"/>
  <c r="Q24" i="6"/>
  <c r="P24" i="6"/>
  <c r="N24" i="6"/>
  <c r="L24" i="6"/>
  <c r="K24" i="6"/>
  <c r="I24" i="6"/>
  <c r="H24" i="6"/>
  <c r="F24" i="6"/>
  <c r="D24" i="6"/>
  <c r="C24" i="6"/>
  <c r="E24" i="6" s="1"/>
  <c r="B24" i="6"/>
  <c r="A24" i="6"/>
  <c r="S23" i="6"/>
  <c r="Q23" i="6"/>
  <c r="P23" i="6"/>
  <c r="N23" i="6"/>
  <c r="K23" i="6"/>
  <c r="I23" i="6"/>
  <c r="H23" i="6"/>
  <c r="F23" i="6"/>
  <c r="D23" i="6"/>
  <c r="C23" i="6"/>
  <c r="E23" i="6" s="1"/>
  <c r="B23" i="6"/>
  <c r="A23" i="6"/>
  <c r="S22" i="6"/>
  <c r="Q22" i="6"/>
  <c r="P22" i="6"/>
  <c r="N22" i="6"/>
  <c r="K22" i="6"/>
  <c r="I22" i="6"/>
  <c r="H22" i="6"/>
  <c r="F22" i="6"/>
  <c r="D22" i="6"/>
  <c r="E22" i="6" s="1"/>
  <c r="C22" i="6"/>
  <c r="B22" i="6"/>
  <c r="A22" i="6"/>
  <c r="S21" i="6"/>
  <c r="Q21" i="6"/>
  <c r="P21" i="6"/>
  <c r="N21" i="6"/>
  <c r="K21" i="6"/>
  <c r="I21" i="6"/>
  <c r="H21" i="6"/>
  <c r="F21" i="6"/>
  <c r="E21" i="6"/>
  <c r="D21" i="6"/>
  <c r="C21" i="6"/>
  <c r="A21" i="6"/>
  <c r="S20" i="6"/>
  <c r="Q20" i="6"/>
  <c r="P20" i="6"/>
  <c r="N20" i="6"/>
  <c r="K20" i="6"/>
  <c r="I20" i="6"/>
  <c r="H20" i="6"/>
  <c r="F20" i="6"/>
  <c r="E20" i="6"/>
  <c r="D20" i="6"/>
  <c r="C20" i="6"/>
  <c r="A20" i="6"/>
  <c r="S19" i="6"/>
  <c r="Q19" i="6"/>
  <c r="P19" i="6"/>
  <c r="T19" i="6" s="1"/>
  <c r="N19" i="6"/>
  <c r="K19" i="6"/>
  <c r="J19" i="6"/>
  <c r="I19" i="6"/>
  <c r="H19" i="6"/>
  <c r="F19" i="6"/>
  <c r="E19" i="6"/>
  <c r="D19" i="6"/>
  <c r="C19" i="6"/>
  <c r="A19" i="6"/>
  <c r="S18" i="6"/>
  <c r="Q18" i="6"/>
  <c r="P18" i="6"/>
  <c r="N18" i="6"/>
  <c r="K18" i="6"/>
  <c r="I18" i="6"/>
  <c r="H18" i="6"/>
  <c r="F18" i="6"/>
  <c r="E18" i="6"/>
  <c r="D18" i="6"/>
  <c r="C18" i="6"/>
  <c r="A18" i="6"/>
  <c r="S17" i="6"/>
  <c r="Q17" i="6"/>
  <c r="P17" i="6"/>
  <c r="N17" i="6"/>
  <c r="K17" i="6"/>
  <c r="I17" i="6"/>
  <c r="H17" i="6"/>
  <c r="F17" i="6"/>
  <c r="E17" i="6"/>
  <c r="D17" i="6"/>
  <c r="C17" i="6"/>
  <c r="A17" i="6"/>
  <c r="S16" i="6"/>
  <c r="R16" i="6"/>
  <c r="Q16" i="6"/>
  <c r="T16" i="6" s="1"/>
  <c r="P16" i="6"/>
  <c r="N16" i="6"/>
  <c r="K16" i="6"/>
  <c r="I16" i="6"/>
  <c r="H16" i="6"/>
  <c r="F16" i="6"/>
  <c r="E16" i="6"/>
  <c r="D16" i="6"/>
  <c r="C16" i="6"/>
  <c r="A16" i="6"/>
  <c r="S15" i="6"/>
  <c r="R15" i="6"/>
  <c r="Q15" i="6"/>
  <c r="T15" i="6" s="1"/>
  <c r="P15" i="6"/>
  <c r="N15" i="6"/>
  <c r="K15" i="6"/>
  <c r="I15" i="6"/>
  <c r="H15" i="6"/>
  <c r="F15" i="6"/>
  <c r="E15" i="6"/>
  <c r="D15" i="6"/>
  <c r="C15" i="6"/>
  <c r="A15" i="6"/>
  <c r="S14" i="6"/>
  <c r="Q14" i="6"/>
  <c r="P14" i="6"/>
  <c r="N14" i="6"/>
  <c r="K14" i="6"/>
  <c r="I14" i="6"/>
  <c r="H14" i="6"/>
  <c r="F14" i="6"/>
  <c r="D14" i="6"/>
  <c r="E14" i="6" s="1"/>
  <c r="C14" i="6"/>
  <c r="A14" i="6"/>
  <c r="S13" i="6"/>
  <c r="Q13" i="6"/>
  <c r="P13" i="6"/>
  <c r="N13" i="6"/>
  <c r="K13" i="6"/>
  <c r="I13" i="6"/>
  <c r="H13" i="6"/>
  <c r="F13" i="6"/>
  <c r="D13" i="6"/>
  <c r="E13" i="6" s="1"/>
  <c r="C13" i="6"/>
  <c r="A13" i="6"/>
  <c r="W12" i="6"/>
  <c r="V12" i="6"/>
  <c r="S12" i="6"/>
  <c r="Q12" i="6"/>
  <c r="T12" i="6" s="1"/>
  <c r="P12" i="6"/>
  <c r="N12" i="6"/>
  <c r="K12" i="6"/>
  <c r="I12" i="6"/>
  <c r="H12" i="6"/>
  <c r="F12" i="6"/>
  <c r="D12" i="6"/>
  <c r="C12" i="6"/>
  <c r="E12" i="6" s="1"/>
  <c r="A12" i="6"/>
  <c r="W11" i="6"/>
  <c r="V11" i="6"/>
  <c r="S11" i="6"/>
  <c r="Q11" i="6"/>
  <c r="P11" i="6"/>
  <c r="T11" i="6" s="1"/>
  <c r="N11" i="6"/>
  <c r="K11" i="6"/>
  <c r="J11" i="6"/>
  <c r="I11" i="6"/>
  <c r="L11" i="6" s="1"/>
  <c r="H11" i="6"/>
  <c r="F11" i="6"/>
  <c r="E11" i="6"/>
  <c r="D11" i="6"/>
  <c r="C11" i="6"/>
  <c r="A11" i="6"/>
  <c r="W10" i="6"/>
  <c r="V10" i="6"/>
  <c r="S10" i="6"/>
  <c r="Q10" i="6"/>
  <c r="P10" i="6"/>
  <c r="N10" i="6"/>
  <c r="K10" i="6"/>
  <c r="I10" i="6"/>
  <c r="L10" i="6" s="1"/>
  <c r="H10" i="6"/>
  <c r="F10" i="6"/>
  <c r="E10" i="6"/>
  <c r="D10" i="6"/>
  <c r="C10" i="6"/>
  <c r="A10" i="6"/>
  <c r="W9" i="6"/>
  <c r="V9" i="6"/>
  <c r="S9" i="6"/>
  <c r="R9" i="6"/>
  <c r="Q9" i="6"/>
  <c r="T9" i="6" s="1"/>
  <c r="P9" i="6"/>
  <c r="N9" i="6"/>
  <c r="K9" i="6"/>
  <c r="I9" i="6"/>
  <c r="H9" i="6"/>
  <c r="F9" i="6"/>
  <c r="E9" i="6"/>
  <c r="D9" i="6"/>
  <c r="C9" i="6"/>
  <c r="A9" i="6"/>
  <c r="W8" i="6"/>
  <c r="V8" i="6"/>
  <c r="S8" i="6"/>
  <c r="Q8" i="6"/>
  <c r="P8" i="6"/>
  <c r="N8" i="6"/>
  <c r="K8" i="6"/>
  <c r="J8" i="6"/>
  <c r="I8" i="6"/>
  <c r="L8" i="6" s="1"/>
  <c r="H8" i="6"/>
  <c r="F8" i="6"/>
  <c r="D8" i="6"/>
  <c r="C8" i="6"/>
  <c r="E8" i="6" s="1"/>
  <c r="A8" i="6"/>
  <c r="W7" i="6"/>
  <c r="V7" i="6"/>
  <c r="T7" i="6"/>
  <c r="S7" i="6"/>
  <c r="Q7" i="6"/>
  <c r="P7" i="6"/>
  <c r="N7" i="6"/>
  <c r="K7" i="6"/>
  <c r="J7" i="6"/>
  <c r="I7" i="6"/>
  <c r="L7" i="6" s="1"/>
  <c r="H7" i="6"/>
  <c r="F7" i="6"/>
  <c r="D7" i="6"/>
  <c r="C7" i="6"/>
  <c r="E7" i="6" s="1"/>
  <c r="A7" i="6"/>
  <c r="W6" i="6"/>
  <c r="V6" i="6"/>
  <c r="S6" i="6"/>
  <c r="Q6" i="6"/>
  <c r="P6" i="6"/>
  <c r="N6" i="6"/>
  <c r="K6" i="6"/>
  <c r="I6" i="6"/>
  <c r="H6" i="6"/>
  <c r="L6" i="6" s="1"/>
  <c r="F6" i="6"/>
  <c r="D6" i="6"/>
  <c r="C6" i="6"/>
  <c r="E6" i="6" s="1"/>
  <c r="A6" i="6"/>
  <c r="Y5" i="6"/>
  <c r="X5" i="6"/>
  <c r="Z5" i="6" s="1"/>
  <c r="V5" i="6"/>
  <c r="S5" i="6"/>
  <c r="R5" i="6"/>
  <c r="Q5" i="6"/>
  <c r="T5" i="6" s="1"/>
  <c r="P5" i="6"/>
  <c r="N5" i="6"/>
  <c r="K5" i="6"/>
  <c r="I5" i="6"/>
  <c r="H5" i="6"/>
  <c r="F5" i="6"/>
  <c r="D5" i="6"/>
  <c r="C5" i="6"/>
  <c r="E5" i="6" s="1"/>
  <c r="A5" i="6"/>
  <c r="Z4" i="6"/>
  <c r="Y4" i="6"/>
  <c r="X4" i="6"/>
  <c r="V4" i="6"/>
  <c r="S4" i="6"/>
  <c r="Q4" i="6"/>
  <c r="P4" i="6"/>
  <c r="N4" i="6"/>
  <c r="K4" i="6"/>
  <c r="I4" i="6"/>
  <c r="H4" i="6"/>
  <c r="F4" i="6"/>
  <c r="E4" i="6"/>
  <c r="D4" i="6"/>
  <c r="C4" i="6"/>
  <c r="A4" i="6"/>
  <c r="Z3" i="6"/>
  <c r="Y3" i="6"/>
  <c r="X3" i="6"/>
  <c r="V3" i="6"/>
  <c r="S3" i="6"/>
  <c r="Q3" i="6"/>
  <c r="P3" i="6"/>
  <c r="N3" i="6"/>
  <c r="K3" i="6"/>
  <c r="J3" i="6"/>
  <c r="I3" i="6"/>
  <c r="L3" i="6" s="1"/>
  <c r="H3" i="6"/>
  <c r="F3" i="6"/>
  <c r="E3" i="6"/>
  <c r="D3" i="6"/>
  <c r="C3" i="6"/>
  <c r="A3" i="6"/>
  <c r="Z2" i="6"/>
  <c r="Y2" i="6"/>
  <c r="X2" i="6"/>
  <c r="V2" i="6"/>
  <c r="S2" i="6"/>
  <c r="Q2" i="6"/>
  <c r="P2" i="6"/>
  <c r="N2" i="6"/>
  <c r="K2" i="6"/>
  <c r="I2" i="6"/>
  <c r="H2" i="6"/>
  <c r="L2" i="6" s="1"/>
  <c r="F2" i="6"/>
  <c r="E2" i="6"/>
  <c r="D2" i="6"/>
  <c r="C2" i="6"/>
  <c r="A2" i="6"/>
  <c r="O41" i="5"/>
  <c r="R40" i="6" s="1"/>
  <c r="O40" i="5"/>
  <c r="R39" i="6" s="1"/>
  <c r="T39" i="6" s="1"/>
  <c r="I40" i="5"/>
  <c r="J39" i="6" s="1"/>
  <c r="O39" i="5"/>
  <c r="R38" i="6" s="1"/>
  <c r="I39" i="5"/>
  <c r="J38" i="6" s="1"/>
  <c r="O38" i="5"/>
  <c r="R37" i="6" s="1"/>
  <c r="T37" i="6" s="1"/>
  <c r="I38" i="5"/>
  <c r="J37" i="6" s="1"/>
  <c r="O37" i="5"/>
  <c r="R36" i="6" s="1"/>
  <c r="I37" i="5"/>
  <c r="J36" i="6" s="1"/>
  <c r="O36" i="5"/>
  <c r="R35" i="6" s="1"/>
  <c r="T35" i="6" s="1"/>
  <c r="I36" i="5"/>
  <c r="J35" i="6" s="1"/>
  <c r="L35" i="6" s="1"/>
  <c r="O35" i="5"/>
  <c r="R34" i="6" s="1"/>
  <c r="I35" i="5"/>
  <c r="J34" i="6" s="1"/>
  <c r="O34" i="5"/>
  <c r="R33" i="6" s="1"/>
  <c r="T33" i="6" s="1"/>
  <c r="I34" i="5"/>
  <c r="J33" i="6" s="1"/>
  <c r="L33" i="6" s="1"/>
  <c r="O33" i="5"/>
  <c r="R32" i="6" s="1"/>
  <c r="I33" i="5"/>
  <c r="J32" i="6" s="1"/>
  <c r="O32" i="5"/>
  <c r="R31" i="6" s="1"/>
  <c r="T31" i="6" s="1"/>
  <c r="I32" i="5"/>
  <c r="J31" i="6" s="1"/>
  <c r="L31" i="6" s="1"/>
  <c r="O31" i="5"/>
  <c r="R30" i="6" s="1"/>
  <c r="I31" i="5"/>
  <c r="J30" i="6" s="1"/>
  <c r="O30" i="5"/>
  <c r="R29" i="6" s="1"/>
  <c r="I30" i="5"/>
  <c r="J29" i="6" s="1"/>
  <c r="L29" i="6" s="1"/>
  <c r="O29" i="5"/>
  <c r="R28" i="6" s="1"/>
  <c r="I29" i="5"/>
  <c r="J28" i="6" s="1"/>
  <c r="O28" i="5"/>
  <c r="R27" i="6" s="1"/>
  <c r="I28" i="5"/>
  <c r="J27" i="6" s="1"/>
  <c r="O27" i="5"/>
  <c r="R26" i="6" s="1"/>
  <c r="T26" i="6" s="1"/>
  <c r="I27" i="5"/>
  <c r="J26" i="6" s="1"/>
  <c r="L26" i="6" s="1"/>
  <c r="O26" i="5"/>
  <c r="R25" i="6" s="1"/>
  <c r="T25" i="6" s="1"/>
  <c r="I26" i="5"/>
  <c r="J25" i="6" s="1"/>
  <c r="L25" i="6" s="1"/>
  <c r="O25" i="5"/>
  <c r="R24" i="6" s="1"/>
  <c r="I25" i="5"/>
  <c r="J24" i="6" s="1"/>
  <c r="O24" i="5"/>
  <c r="R23" i="6" s="1"/>
  <c r="I24" i="5"/>
  <c r="J23" i="6" s="1"/>
  <c r="L23" i="6" s="1"/>
  <c r="O23" i="5"/>
  <c r="R22" i="6" s="1"/>
  <c r="I23" i="5"/>
  <c r="J22" i="6" s="1"/>
  <c r="O22" i="5"/>
  <c r="R21" i="6" s="1"/>
  <c r="I22" i="5"/>
  <c r="J21" i="6" s="1"/>
  <c r="O21" i="5"/>
  <c r="R20" i="6" s="1"/>
  <c r="I21" i="5"/>
  <c r="J20" i="6" s="1"/>
  <c r="O20" i="5"/>
  <c r="R19" i="6" s="1"/>
  <c r="I20" i="5"/>
  <c r="O19" i="5"/>
  <c r="R18" i="6" s="1"/>
  <c r="T18" i="6" s="1"/>
  <c r="I19" i="5"/>
  <c r="J18" i="6" s="1"/>
  <c r="O18" i="5"/>
  <c r="R17" i="6" s="1"/>
  <c r="T17" i="6" s="1"/>
  <c r="I18" i="5"/>
  <c r="J17" i="6" s="1"/>
  <c r="O17" i="5"/>
  <c r="I17" i="5"/>
  <c r="J16" i="6" s="1"/>
  <c r="O16" i="5"/>
  <c r="I16" i="5"/>
  <c r="J15" i="6" s="1"/>
  <c r="O15" i="5"/>
  <c r="R14" i="6" s="1"/>
  <c r="I15" i="5"/>
  <c r="J14" i="6" s="1"/>
  <c r="O14" i="5"/>
  <c r="R13" i="6" s="1"/>
  <c r="I14" i="5"/>
  <c r="J13" i="6" s="1"/>
  <c r="O13" i="5"/>
  <c r="R12" i="6" s="1"/>
  <c r="I13" i="5"/>
  <c r="J12" i="6" s="1"/>
  <c r="O12" i="5"/>
  <c r="R11" i="6" s="1"/>
  <c r="I12" i="5"/>
  <c r="O11" i="5"/>
  <c r="R10" i="6" s="1"/>
  <c r="I11" i="5"/>
  <c r="J10" i="6" s="1"/>
  <c r="O10" i="5"/>
  <c r="I10" i="5"/>
  <c r="J9" i="6" s="1"/>
  <c r="O9" i="5"/>
  <c r="R8" i="6" s="1"/>
  <c r="T8" i="6" s="1"/>
  <c r="I9" i="5"/>
  <c r="O8" i="5"/>
  <c r="R7" i="6" s="1"/>
  <c r="I8" i="5"/>
  <c r="O7" i="5"/>
  <c r="R6" i="6" s="1"/>
  <c r="I7" i="5"/>
  <c r="J6" i="6" s="1"/>
  <c r="O6" i="5"/>
  <c r="I6" i="5"/>
  <c r="J5" i="6" s="1"/>
  <c r="L5" i="6" s="1"/>
  <c r="O5" i="5"/>
  <c r="R4" i="6" s="1"/>
  <c r="I5" i="5"/>
  <c r="J4" i="6" s="1"/>
  <c r="O4" i="5"/>
  <c r="R3" i="6" s="1"/>
  <c r="T3" i="6" s="1"/>
  <c r="I4" i="5"/>
  <c r="O3" i="5"/>
  <c r="R2" i="6" s="1"/>
  <c r="I3" i="5"/>
  <c r="J2" i="6" s="1"/>
  <c r="D96" i="3"/>
  <c r="B96" i="3" s="1"/>
  <c r="C96" i="3"/>
  <c r="D94" i="3"/>
  <c r="C94" i="3"/>
  <c r="B94" i="3" s="1"/>
  <c r="D92" i="3"/>
  <c r="C92" i="3"/>
  <c r="B92" i="3" s="1"/>
  <c r="D90" i="3"/>
  <c r="C90" i="3"/>
  <c r="B90" i="3"/>
  <c r="D88" i="3"/>
  <c r="C88" i="3"/>
  <c r="B88" i="3"/>
  <c r="D86" i="3"/>
  <c r="C86" i="3"/>
  <c r="B86" i="3" s="1"/>
  <c r="D84" i="3"/>
  <c r="D82" i="3" s="1"/>
  <c r="C84" i="3"/>
  <c r="B84" i="3"/>
  <c r="B80" i="3"/>
  <c r="D78" i="3"/>
  <c r="C96" i="2"/>
  <c r="B96" i="2"/>
  <c r="A96" i="2"/>
  <c r="C94" i="2"/>
  <c r="B94" i="2"/>
  <c r="A94" i="2"/>
  <c r="C92" i="2"/>
  <c r="B92" i="2"/>
  <c r="A92" i="2" s="1"/>
  <c r="C90" i="2"/>
  <c r="B90" i="2"/>
  <c r="A90" i="2" s="1"/>
  <c r="C88" i="2"/>
  <c r="B88" i="2"/>
  <c r="A88" i="2" s="1"/>
  <c r="C86" i="2"/>
  <c r="B86" i="2"/>
  <c r="A86" i="2"/>
  <c r="C84" i="2"/>
  <c r="B84" i="2"/>
  <c r="A84" i="2"/>
  <c r="A82" i="2" s="1"/>
  <c r="C82" i="2"/>
  <c r="A80" i="2"/>
  <c r="C78" i="2"/>
  <c r="L4" i="6" l="1"/>
  <c r="T14" i="6"/>
  <c r="T2" i="6"/>
  <c r="T20" i="6"/>
  <c r="B82" i="3"/>
  <c r="L12" i="6"/>
  <c r="T13" i="6"/>
  <c r="L17" i="6"/>
  <c r="T36" i="6"/>
  <c r="N53" i="15"/>
  <c r="N54" i="15"/>
  <c r="N55" i="15"/>
  <c r="N56" i="15"/>
  <c r="N57" i="15"/>
  <c r="A17" i="15"/>
  <c r="N61" i="15"/>
  <c r="A21" i="15"/>
  <c r="L3" i="15"/>
  <c r="T12" i="15"/>
  <c r="T15" i="15"/>
  <c r="L26" i="15"/>
  <c r="T21" i="6"/>
  <c r="T4" i="6"/>
  <c r="L9" i="6"/>
  <c r="L16" i="6"/>
  <c r="L28" i="6"/>
  <c r="T16" i="15"/>
  <c r="L19" i="15"/>
  <c r="L39" i="6"/>
  <c r="L15" i="6"/>
  <c r="T24" i="6"/>
  <c r="T30" i="6"/>
  <c r="L34" i="6"/>
  <c r="T38" i="6"/>
  <c r="L9" i="15"/>
  <c r="L23" i="15"/>
  <c r="L24" i="15"/>
  <c r="T26" i="15"/>
  <c r="L14" i="6"/>
  <c r="L22" i="6"/>
  <c r="T40" i="6"/>
  <c r="L52" i="6"/>
  <c r="T3" i="15"/>
  <c r="L28" i="15"/>
  <c r="T30" i="15"/>
  <c r="T41" i="15"/>
  <c r="T6" i="6"/>
  <c r="L13" i="6"/>
  <c r="L21" i="6"/>
  <c r="T27" i="6"/>
  <c r="T32" i="6"/>
  <c r="L36" i="6"/>
  <c r="L7" i="15"/>
  <c r="L10" i="15"/>
  <c r="T17" i="15"/>
  <c r="T18" i="15"/>
  <c r="T19" i="15"/>
  <c r="T20" i="15"/>
  <c r="T21" i="15"/>
  <c r="T22" i="15"/>
  <c r="T29" i="15"/>
  <c r="L20" i="6"/>
  <c r="T23" i="6"/>
  <c r="T9" i="15"/>
  <c r="T11" i="15"/>
  <c r="L14" i="15"/>
  <c r="L15" i="15"/>
  <c r="T23" i="15"/>
  <c r="T24" i="15"/>
  <c r="T25" i="15"/>
  <c r="L27" i="15"/>
  <c r="L31" i="15"/>
  <c r="C82" i="3"/>
  <c r="T13" i="15"/>
  <c r="T14" i="15"/>
  <c r="L19" i="6"/>
  <c r="L30" i="6"/>
  <c r="T34" i="6"/>
  <c r="L38" i="6"/>
  <c r="L5" i="15"/>
  <c r="L12" i="15"/>
  <c r="L13" i="15"/>
  <c r="T32" i="15"/>
  <c r="T37" i="15"/>
  <c r="T42" i="15"/>
  <c r="B82" i="2"/>
  <c r="T10" i="6"/>
  <c r="L18" i="6"/>
  <c r="T22" i="6"/>
  <c r="T7" i="15"/>
  <c r="T10" i="15"/>
  <c r="L16" i="15"/>
  <c r="T28" i="15"/>
  <c r="L30" i="15"/>
</calcChain>
</file>

<file path=xl/sharedStrings.xml><?xml version="1.0" encoding="utf-8"?>
<sst xmlns="http://schemas.openxmlformats.org/spreadsheetml/2006/main" count="4779" uniqueCount="1299">
  <si>
    <t>Division</t>
  </si>
  <si>
    <t>SOS</t>
  </si>
  <si>
    <t>East Grand Rapids</t>
  </si>
  <si>
    <t>Detroit Country Day</t>
  </si>
  <si>
    <t>Hartland</t>
  </si>
  <si>
    <t>Grandville</t>
  </si>
  <si>
    <t>Rockford</t>
  </si>
  <si>
    <t>Detroit Catholic Central</t>
  </si>
  <si>
    <t>Okemos</t>
  </si>
  <si>
    <t>Lake Orion</t>
  </si>
  <si>
    <t>Livonia Stevenson</t>
  </si>
  <si>
    <t>Clarkston</t>
  </si>
  <si>
    <t>Brighton</t>
  </si>
  <si>
    <t>Byron Center</t>
  </si>
  <si>
    <t>Hudsonville</t>
  </si>
  <si>
    <t>Grand Haven</t>
  </si>
  <si>
    <t>Northville</t>
  </si>
  <si>
    <t>Saline</t>
  </si>
  <si>
    <t>Novi</t>
  </si>
  <si>
    <t>Spring Lake</t>
  </si>
  <si>
    <t>Grosse Pointe South</t>
  </si>
  <si>
    <t>Grand Ledge</t>
  </si>
  <si>
    <t>South Lyon</t>
  </si>
  <si>
    <t>Ann Arbor Skyline</t>
  </si>
  <si>
    <t>Plymouth</t>
  </si>
  <si>
    <t>Ann Arbor Pioneer</t>
  </si>
  <si>
    <t>Holland West Ottawa</t>
  </si>
  <si>
    <t>Rochester Adams</t>
  </si>
  <si>
    <t>Haslett</t>
  </si>
  <si>
    <t>Lowell</t>
  </si>
  <si>
    <t>Romeo</t>
  </si>
  <si>
    <t>Dearborn Divine Child</t>
  </si>
  <si>
    <t>Howell</t>
  </si>
  <si>
    <t>Holland Christian</t>
  </si>
  <si>
    <t>Holt</t>
  </si>
  <si>
    <t>Salem</t>
  </si>
  <si>
    <t>Macomb Dakota</t>
  </si>
  <si>
    <t>Midland Dow</t>
  </si>
  <si>
    <t>Port Huron</t>
  </si>
  <si>
    <t>Jenison</t>
  </si>
  <si>
    <t>East Lansing</t>
  </si>
  <si>
    <t>Grand Blanc</t>
  </si>
  <si>
    <t>Walled Lake Western</t>
  </si>
  <si>
    <t>Grosse Pointe North</t>
  </si>
  <si>
    <t>Troy Athens</t>
  </si>
  <si>
    <t>Mattawan</t>
  </si>
  <si>
    <t>Battle Creek Lakeview</t>
  </si>
  <si>
    <t>Walled Lake Northern</t>
  </si>
  <si>
    <t>Portage Northern</t>
  </si>
  <si>
    <t>Chelsea</t>
  </si>
  <si>
    <t>Midland</t>
  </si>
  <si>
    <t>Utica Eisenhower</t>
  </si>
  <si>
    <t>Royal Oak</t>
  </si>
  <si>
    <t>Tecumseh</t>
  </si>
  <si>
    <t>Davison</t>
  </si>
  <si>
    <t>Ann Arbor Greenhills</t>
  </si>
  <si>
    <t>Troy</t>
  </si>
  <si>
    <t>East Kentwood</t>
  </si>
  <si>
    <t>Bay City Western</t>
  </si>
  <si>
    <t>Ypsilanti Lincoln</t>
  </si>
  <si>
    <t>All-State Nominations</t>
  </si>
  <si>
    <t># of Nominations</t>
  </si>
  <si>
    <t>Nomination 1</t>
  </si>
  <si>
    <t>Nomination 2</t>
  </si>
  <si>
    <t>Nomination 3</t>
  </si>
  <si>
    <t>Nomination 4</t>
  </si>
  <si>
    <t>Nomination 5</t>
  </si>
  <si>
    <t>Nomination 6</t>
  </si>
  <si>
    <t>Nomination 7</t>
  </si>
  <si>
    <t>Nomination 8</t>
  </si>
  <si>
    <t>Position</t>
  </si>
  <si>
    <t>Last Name</t>
  </si>
  <si>
    <t>First Name</t>
  </si>
  <si>
    <t>Midfield</t>
  </si>
  <si>
    <t>Cantrell</t>
  </si>
  <si>
    <t>Nicholas</t>
  </si>
  <si>
    <t>LSM</t>
  </si>
  <si>
    <t>White</t>
  </si>
  <si>
    <t>Griffin</t>
  </si>
  <si>
    <t>Attack</t>
  </si>
  <si>
    <t>MacQueen</t>
  </si>
  <si>
    <t>Angus</t>
  </si>
  <si>
    <t>Defense</t>
  </si>
  <si>
    <t>Gago</t>
  </si>
  <si>
    <t>Auguste</t>
  </si>
  <si>
    <t>Goalie</t>
  </si>
  <si>
    <t>Westhoven</t>
  </si>
  <si>
    <t>Steffan</t>
  </si>
  <si>
    <t>Newton</t>
  </si>
  <si>
    <t>Graham</t>
  </si>
  <si>
    <t>FOGO</t>
  </si>
  <si>
    <t>Mitchell</t>
  </si>
  <si>
    <t>Caleb</t>
  </si>
  <si>
    <t>Luke</t>
  </si>
  <si>
    <t>Schuemann</t>
  </si>
  <si>
    <t>Ayden</t>
  </si>
  <si>
    <t>Graves</t>
  </si>
  <si>
    <t>Lapak</t>
  </si>
  <si>
    <t>Tanner</t>
  </si>
  <si>
    <t>Birmingham United</t>
  </si>
  <si>
    <t>Glaeser</t>
  </si>
  <si>
    <t>Ethan</t>
  </si>
  <si>
    <t>Nystrom</t>
  </si>
  <si>
    <t>Coen</t>
  </si>
  <si>
    <t>Chinonis</t>
  </si>
  <si>
    <t>James</t>
  </si>
  <si>
    <t>Boehmer</t>
  </si>
  <si>
    <t>Ridge</t>
  </si>
  <si>
    <t>Velarde</t>
  </si>
  <si>
    <t>Ryan</t>
  </si>
  <si>
    <t>Conlen</t>
  </si>
  <si>
    <t>Riley</t>
  </si>
  <si>
    <t>Stark</t>
  </si>
  <si>
    <t>Nate</t>
  </si>
  <si>
    <t>D-Mid</t>
  </si>
  <si>
    <t>Skoczylas</t>
  </si>
  <si>
    <t>Jacob</t>
  </si>
  <si>
    <t>Brother Rice</t>
  </si>
  <si>
    <t>Polonkey</t>
  </si>
  <si>
    <t>Hunter</t>
  </si>
  <si>
    <t>Eck</t>
  </si>
  <si>
    <t>Ben</t>
  </si>
  <si>
    <t>Klein</t>
  </si>
  <si>
    <t>Sam</t>
  </si>
  <si>
    <t>MacMichael</t>
  </si>
  <si>
    <t>Robert</t>
  </si>
  <si>
    <t>McNulty</t>
  </si>
  <si>
    <t>Christian</t>
  </si>
  <si>
    <t>Sims</t>
  </si>
  <si>
    <t>Cam</t>
  </si>
  <si>
    <t>Lindsay</t>
  </si>
  <si>
    <t>Drew</t>
  </si>
  <si>
    <t>Zarek</t>
  </si>
  <si>
    <t>Braden</t>
  </si>
  <si>
    <t>Karnehm</t>
  </si>
  <si>
    <t>Josiah</t>
  </si>
  <si>
    <t>Brems</t>
  </si>
  <si>
    <t>Tobin</t>
  </si>
  <si>
    <t>Breit</t>
  </si>
  <si>
    <t>Brady</t>
  </si>
  <si>
    <t>Ferguson</t>
  </si>
  <si>
    <t>Connor</t>
  </si>
  <si>
    <t>Porco</t>
  </si>
  <si>
    <t>Jackson</t>
  </si>
  <si>
    <t>Fansler</t>
  </si>
  <si>
    <t>Joshua</t>
  </si>
  <si>
    <t>Ahlstrom</t>
  </si>
  <si>
    <t>Kellen</t>
  </si>
  <si>
    <t>Berry</t>
  </si>
  <si>
    <t>Blake</t>
  </si>
  <si>
    <t>Pate</t>
  </si>
  <si>
    <t>Gavin</t>
  </si>
  <si>
    <t>Green</t>
  </si>
  <si>
    <t>Zaidan</t>
  </si>
  <si>
    <t>Ferman</t>
  </si>
  <si>
    <t>Nick</t>
  </si>
  <si>
    <t>Earing</t>
  </si>
  <si>
    <t>Cray</t>
  </si>
  <si>
    <t>Tyler</t>
  </si>
  <si>
    <t>Cranbrook</t>
  </si>
  <si>
    <t>Makie</t>
  </si>
  <si>
    <t>Larson</t>
  </si>
  <si>
    <t>Yolles</t>
  </si>
  <si>
    <t>David</t>
  </si>
  <si>
    <t>Elie</t>
  </si>
  <si>
    <t>Louis</t>
  </si>
  <si>
    <t>Washer</t>
  </si>
  <si>
    <t>Preston</t>
  </si>
  <si>
    <t>Files</t>
  </si>
  <si>
    <t>Campbell</t>
  </si>
  <si>
    <t>Nolan</t>
  </si>
  <si>
    <t>Burke</t>
  </si>
  <si>
    <t>Parrott</t>
  </si>
  <si>
    <t>Bradyn</t>
  </si>
  <si>
    <t>De La Salle</t>
  </si>
  <si>
    <t>Palazzolo</t>
  </si>
  <si>
    <t>Nico</t>
  </si>
  <si>
    <t>Babich</t>
  </si>
  <si>
    <t>Payton</t>
  </si>
  <si>
    <t>Traub</t>
  </si>
  <si>
    <t>Ross</t>
  </si>
  <si>
    <t>Dylan</t>
  </si>
  <si>
    <t>Furton</t>
  </si>
  <si>
    <t>Jack</t>
  </si>
  <si>
    <t>Marion</t>
  </si>
  <si>
    <t>Shane</t>
  </si>
  <si>
    <t>Harrison</t>
  </si>
  <si>
    <t>Cyrek</t>
  </si>
  <si>
    <t>Taulbee</t>
  </si>
  <si>
    <t>Cal</t>
  </si>
  <si>
    <t>Moffatt</t>
  </si>
  <si>
    <t>Lachlan</t>
  </si>
  <si>
    <t>Yatooma</t>
  </si>
  <si>
    <t>Logan</t>
  </si>
  <si>
    <t>Charles</t>
  </si>
  <si>
    <t>Curtin</t>
  </si>
  <si>
    <t>Joe</t>
  </si>
  <si>
    <t>Curby</t>
  </si>
  <si>
    <t>Gryzenia</t>
  </si>
  <si>
    <t>Andrew</t>
  </si>
  <si>
    <t>Corless</t>
  </si>
  <si>
    <t>Trevor</t>
  </si>
  <si>
    <t>Daley</t>
  </si>
  <si>
    <t>Caden</t>
  </si>
  <si>
    <t>Thompson</t>
  </si>
  <si>
    <t>Will</t>
  </si>
  <si>
    <t>Halabi</t>
  </si>
  <si>
    <t>Shafeek</t>
  </si>
  <si>
    <t>Ciacci</t>
  </si>
  <si>
    <t>Aaron</t>
  </si>
  <si>
    <t>Oliver</t>
  </si>
  <si>
    <t>Zyskowski</t>
  </si>
  <si>
    <t>Cannon</t>
  </si>
  <si>
    <t>Bardeggia</t>
  </si>
  <si>
    <t>Hudson</t>
  </si>
  <si>
    <t>Hoekstra</t>
  </si>
  <si>
    <t>Charlie</t>
  </si>
  <si>
    <t>Collins</t>
  </si>
  <si>
    <t>Alex</t>
  </si>
  <si>
    <t>Higgins</t>
  </si>
  <si>
    <t>Cash</t>
  </si>
  <si>
    <t>Benjamin</t>
  </si>
  <si>
    <t>Civiletto</t>
  </si>
  <si>
    <t>Malenfant</t>
  </si>
  <si>
    <t>Cody</t>
  </si>
  <si>
    <t>Luther</t>
  </si>
  <si>
    <t>Max</t>
  </si>
  <si>
    <t>Mahler</t>
  </si>
  <si>
    <t>Henry</t>
  </si>
  <si>
    <t>Father Gabriel Richard</t>
  </si>
  <si>
    <t>Szuba</t>
  </si>
  <si>
    <t>Jonathan</t>
  </si>
  <si>
    <t>Davis</t>
  </si>
  <si>
    <t>Colin</t>
  </si>
  <si>
    <t>Cesraini</t>
  </si>
  <si>
    <t>Sean</t>
  </si>
  <si>
    <t>Ciarelli</t>
  </si>
  <si>
    <t>Angelo</t>
  </si>
  <si>
    <t xml:space="preserve">Flint Powers </t>
  </si>
  <si>
    <t>Fritz</t>
  </si>
  <si>
    <t>Forest Hills Central</t>
  </si>
  <si>
    <t>Quinn</t>
  </si>
  <si>
    <t>Crandall</t>
  </si>
  <si>
    <t>McConnell</t>
  </si>
  <si>
    <t>Jonah</t>
  </si>
  <si>
    <t>Sneider</t>
  </si>
  <si>
    <t>Hartl</t>
  </si>
  <si>
    <t>Drueke</t>
  </si>
  <si>
    <t>Salmon</t>
  </si>
  <si>
    <t>Magnus</t>
  </si>
  <si>
    <t>Koning</t>
  </si>
  <si>
    <t>Jake</t>
  </si>
  <si>
    <t>Wedder</t>
  </si>
  <si>
    <t>Forest Hills Eastern</t>
  </si>
  <si>
    <t>Hoexum</t>
  </si>
  <si>
    <t>Benedict</t>
  </si>
  <si>
    <t>Noah</t>
  </si>
  <si>
    <t>Crane</t>
  </si>
  <si>
    <t>Parker</t>
  </si>
  <si>
    <t>Williams</t>
  </si>
  <si>
    <t>Breaden</t>
  </si>
  <si>
    <t>Morgan</t>
  </si>
  <si>
    <t>Forest Hills Northern</t>
  </si>
  <si>
    <t>Weykamp</t>
  </si>
  <si>
    <t>Veneklasen</t>
  </si>
  <si>
    <t>Hall</t>
  </si>
  <si>
    <t>Benny</t>
  </si>
  <si>
    <t>GR Catholic Central</t>
  </si>
  <si>
    <t>Eastland</t>
  </si>
  <si>
    <t>Russell - Dixon</t>
  </si>
  <si>
    <t>Mulvey</t>
  </si>
  <si>
    <t>Ryder</t>
  </si>
  <si>
    <t>Miedema</t>
  </si>
  <si>
    <t>Mikolay</t>
  </si>
  <si>
    <t>Billy</t>
  </si>
  <si>
    <t>Wolf</t>
  </si>
  <si>
    <t>Bunker</t>
  </si>
  <si>
    <t>Teddy</t>
  </si>
  <si>
    <t>Andre</t>
  </si>
  <si>
    <t>Morrison</t>
  </si>
  <si>
    <t>Dowling</t>
  </si>
  <si>
    <t>Tommy</t>
  </si>
  <si>
    <t>Lemons</t>
  </si>
  <si>
    <t>Nikolas</t>
  </si>
  <si>
    <t>Robinson</t>
  </si>
  <si>
    <t>Chase</t>
  </si>
  <si>
    <t>Poole</t>
  </si>
  <si>
    <t>Lance</t>
  </si>
  <si>
    <t xml:space="preserve">Grand Ledge </t>
  </si>
  <si>
    <t>Landon</t>
  </si>
  <si>
    <t>Chenault</t>
  </si>
  <si>
    <t>Bomgaars</t>
  </si>
  <si>
    <t>Isaac</t>
  </si>
  <si>
    <t>Hoenig</t>
  </si>
  <si>
    <t>Pratt</t>
  </si>
  <si>
    <t>Easton</t>
  </si>
  <si>
    <t>Shults</t>
  </si>
  <si>
    <t>Lemmon</t>
  </si>
  <si>
    <t>Northey</t>
  </si>
  <si>
    <t>Bailey-Gonzalez</t>
  </si>
  <si>
    <t>Lorelli</t>
  </si>
  <si>
    <t>Matthew</t>
  </si>
  <si>
    <t>Adams</t>
  </si>
  <si>
    <t>Hanigan</t>
  </si>
  <si>
    <t>Smith</t>
  </si>
  <si>
    <t>Wright</t>
  </si>
  <si>
    <t>Harry</t>
  </si>
  <si>
    <t>Rauh</t>
  </si>
  <si>
    <t>William</t>
  </si>
  <si>
    <t>Busby</t>
  </si>
  <si>
    <t>Evan</t>
  </si>
  <si>
    <t>Ralston</t>
  </si>
  <si>
    <t>Lockwood</t>
  </si>
  <si>
    <t>Philips</t>
  </si>
  <si>
    <t>Mattord</t>
  </si>
  <si>
    <t>Joey</t>
  </si>
  <si>
    <t>Sargeant</t>
  </si>
  <si>
    <t>Ayotte</t>
  </si>
  <si>
    <t>Petersburg</t>
  </si>
  <si>
    <t>Capone</t>
  </si>
  <si>
    <t>Cooper</t>
  </si>
  <si>
    <t>Taunt</t>
  </si>
  <si>
    <t>Maloney</t>
  </si>
  <si>
    <t>Brody</t>
  </si>
  <si>
    <t>Shook</t>
  </si>
  <si>
    <t>Harris</t>
  </si>
  <si>
    <t>Zahn</t>
  </si>
  <si>
    <t>Nienhuis</t>
  </si>
  <si>
    <t>Tulgestke</t>
  </si>
  <si>
    <t>Cole</t>
  </si>
  <si>
    <t>Adkins</t>
  </si>
  <si>
    <t>Becker</t>
  </si>
  <si>
    <t>Weil</t>
  </si>
  <si>
    <t>Brookes</t>
  </si>
  <si>
    <t>Cornelius</t>
  </si>
  <si>
    <t>Bryce</t>
  </si>
  <si>
    <t>Hudnut</t>
  </si>
  <si>
    <t>Tedesco</t>
  </si>
  <si>
    <t>Heethuis</t>
  </si>
  <si>
    <t>Gibson</t>
  </si>
  <si>
    <t>Zuiderveen</t>
  </si>
  <si>
    <t>Braam</t>
  </si>
  <si>
    <t>Carter</t>
  </si>
  <si>
    <t>Hower</t>
  </si>
  <si>
    <t>Strelecki</t>
  </si>
  <si>
    <t>Spencer</t>
  </si>
  <si>
    <t>Rowan</t>
  </si>
  <si>
    <t>Stewart</t>
  </si>
  <si>
    <t>L'Anse Creuse North</t>
  </si>
  <si>
    <t>Berger</t>
  </si>
  <si>
    <t>Xander</t>
  </si>
  <si>
    <t>Kurtz</t>
  </si>
  <si>
    <t>Michael</t>
  </si>
  <si>
    <t>Haynes</t>
  </si>
  <si>
    <t>Vasquez</t>
  </si>
  <si>
    <t>Di Janni</t>
  </si>
  <si>
    <t>Joseph</t>
  </si>
  <si>
    <t>Garrettson</t>
  </si>
  <si>
    <t>Leitz</t>
  </si>
  <si>
    <t>AJ</t>
  </si>
  <si>
    <t>Morris</t>
  </si>
  <si>
    <t>Johnny</t>
  </si>
  <si>
    <t>Dochenetz</t>
  </si>
  <si>
    <t>Marcus</t>
  </si>
  <si>
    <t>Bennett</t>
  </si>
  <si>
    <t>Reed</t>
  </si>
  <si>
    <t>Owen</t>
  </si>
  <si>
    <t>Rogers</t>
  </si>
  <si>
    <t>Lixie</t>
  </si>
  <si>
    <t>Criteser</t>
  </si>
  <si>
    <t>Aiden</t>
  </si>
  <si>
    <t>Bajis</t>
  </si>
  <si>
    <t>Osmun</t>
  </si>
  <si>
    <t>Talon</t>
  </si>
  <si>
    <t>Hergott</t>
  </si>
  <si>
    <t xml:space="preserve">Midland </t>
  </si>
  <si>
    <t>Malace</t>
  </si>
  <si>
    <t>Gabe</t>
  </si>
  <si>
    <t>Riter</t>
  </si>
  <si>
    <t>Kyle</t>
  </si>
  <si>
    <t>Elza</t>
  </si>
  <si>
    <t>Eli</t>
  </si>
  <si>
    <t>Kuper</t>
  </si>
  <si>
    <t>Wil</t>
  </si>
  <si>
    <t>Scotty</t>
  </si>
  <si>
    <t>Zac</t>
  </si>
  <si>
    <t>Pider</t>
  </si>
  <si>
    <t>Mona Shores</t>
  </si>
  <si>
    <t>Boos</t>
  </si>
  <si>
    <t>John</t>
  </si>
  <si>
    <t>Baker</t>
  </si>
  <si>
    <t>Hayward</t>
  </si>
  <si>
    <t>Beilhartz</t>
  </si>
  <si>
    <t>Hayami</t>
  </si>
  <si>
    <t>Kai</t>
  </si>
  <si>
    <t>Burlingame</t>
  </si>
  <si>
    <t>Chris</t>
  </si>
  <si>
    <t>Notre Dame Prep</t>
  </si>
  <si>
    <t>Bucci</t>
  </si>
  <si>
    <t>Wagner</t>
  </si>
  <si>
    <t>Garcia</t>
  </si>
  <si>
    <t>Shires</t>
  </si>
  <si>
    <t>Van Antwerp</t>
  </si>
  <si>
    <t>Sawyer</t>
  </si>
  <si>
    <t>Barker</t>
  </si>
  <si>
    <t>Miller</t>
  </si>
  <si>
    <t>Jasper</t>
  </si>
  <si>
    <t>Ahearn</t>
  </si>
  <si>
    <t>Frankie</t>
  </si>
  <si>
    <t>Regan</t>
  </si>
  <si>
    <t>Kliewer</t>
  </si>
  <si>
    <t>Orchard Lake St. Mary's Preparatory</t>
  </si>
  <si>
    <t>Mohr</t>
  </si>
  <si>
    <t>Mason</t>
  </si>
  <si>
    <t>Rice</t>
  </si>
  <si>
    <t>Humes, JR.</t>
  </si>
  <si>
    <t>Tim</t>
  </si>
  <si>
    <t>Thayer</t>
  </si>
  <si>
    <t>Cleveland</t>
  </si>
  <si>
    <t>Jimmy</t>
  </si>
  <si>
    <t>Cosgrove</t>
  </si>
  <si>
    <t>Timberlake</t>
  </si>
  <si>
    <t>Klink</t>
  </si>
  <si>
    <t>Silas</t>
  </si>
  <si>
    <t>Moore</t>
  </si>
  <si>
    <t>Danny</t>
  </si>
  <si>
    <t>Gillen</t>
  </si>
  <si>
    <t>Torrence</t>
  </si>
  <si>
    <t>Hughes</t>
  </si>
  <si>
    <t>Valade</t>
  </si>
  <si>
    <t>Tony</t>
  </si>
  <si>
    <t>Lepage</t>
  </si>
  <si>
    <t>Kevin</t>
  </si>
  <si>
    <t>Walburn</t>
  </si>
  <si>
    <t>Austin</t>
  </si>
  <si>
    <t>Brett</t>
  </si>
  <si>
    <t>Myers</t>
  </si>
  <si>
    <t>Orsini</t>
  </si>
  <si>
    <t>Racco</t>
  </si>
  <si>
    <t>Rochester HS</t>
  </si>
  <si>
    <t>Zak</t>
  </si>
  <si>
    <t>Charles "Charlie"</t>
  </si>
  <si>
    <t>Roraff</t>
  </si>
  <si>
    <t>Thomas "Tommy"</t>
  </si>
  <si>
    <t>Rochester Stoney Creek</t>
  </si>
  <si>
    <t>McDermott</t>
  </si>
  <si>
    <t>Samuel</t>
  </si>
  <si>
    <t>Fogler</t>
  </si>
  <si>
    <t>Jon</t>
  </si>
  <si>
    <t>McKay</t>
  </si>
  <si>
    <t>Bazzi</t>
  </si>
  <si>
    <t>Adam</t>
  </si>
  <si>
    <t xml:space="preserve">Rockford </t>
  </si>
  <si>
    <t>Gordon</t>
  </si>
  <si>
    <t>Douglas</t>
  </si>
  <si>
    <t>Cullen</t>
  </si>
  <si>
    <t>Leslie</t>
  </si>
  <si>
    <t>Madden</t>
  </si>
  <si>
    <t>Carroll</t>
  </si>
  <si>
    <t>Sergott</t>
  </si>
  <si>
    <t>Zyrek</t>
  </si>
  <si>
    <t>Lukowski</t>
  </si>
  <si>
    <t>Johnson</t>
  </si>
  <si>
    <t>Dolan</t>
  </si>
  <si>
    <t>Pitlanish</t>
  </si>
  <si>
    <t>Cameron</t>
  </si>
  <si>
    <t>O'Connor</t>
  </si>
  <si>
    <t>Gardner</t>
  </si>
  <si>
    <t>Theodore</t>
  </si>
  <si>
    <t>Parham</t>
  </si>
  <si>
    <t>Jayden</t>
  </si>
  <si>
    <t>Langdon</t>
  </si>
  <si>
    <t>Peters</t>
  </si>
  <si>
    <t>Seeke</t>
  </si>
  <si>
    <t>Brown</t>
  </si>
  <si>
    <t>Soupal</t>
  </si>
  <si>
    <t>Webster</t>
  </si>
  <si>
    <t>Gridley</t>
  </si>
  <si>
    <t>Gash</t>
  </si>
  <si>
    <t>Meyers</t>
  </si>
  <si>
    <t>Aidan</t>
  </si>
  <si>
    <t>Mardossian</t>
  </si>
  <si>
    <t>Simeon</t>
  </si>
  <si>
    <t>Schafer</t>
  </si>
  <si>
    <t>Lee</t>
  </si>
  <si>
    <t>Bricker</t>
  </si>
  <si>
    <t>Jax</t>
  </si>
  <si>
    <t>Gage</t>
  </si>
  <si>
    <t>Isard</t>
  </si>
  <si>
    <t>Tidswell</t>
  </si>
  <si>
    <t>Trace</t>
  </si>
  <si>
    <t>Barkway</t>
  </si>
  <si>
    <t>Platt</t>
  </si>
  <si>
    <t>Ashton</t>
  </si>
  <si>
    <t>Traverse City United</t>
  </si>
  <si>
    <t>Lewandowski</t>
  </si>
  <si>
    <t>Dobreff</t>
  </si>
  <si>
    <t>Hysell</t>
  </si>
  <si>
    <t>Gerber</t>
  </si>
  <si>
    <t>Soper</t>
  </si>
  <si>
    <t>Remington</t>
  </si>
  <si>
    <t>Lim</t>
  </si>
  <si>
    <t>Macleish</t>
  </si>
  <si>
    <t>Zach</t>
  </si>
  <si>
    <t xml:space="preserve">Troy Athens </t>
  </si>
  <si>
    <t>Holter</t>
  </si>
  <si>
    <t>Engelhardt</t>
  </si>
  <si>
    <t>Mastronardi</t>
  </si>
  <si>
    <t>Biron</t>
  </si>
  <si>
    <t>Conway</t>
  </si>
  <si>
    <t>Leonard</t>
  </si>
  <si>
    <t>Liam</t>
  </si>
  <si>
    <t>Glusko</t>
  </si>
  <si>
    <t>George</t>
  </si>
  <si>
    <t>Widmer</t>
  </si>
  <si>
    <t>Hunsinger</t>
  </si>
  <si>
    <t>Noonan</t>
  </si>
  <si>
    <t>Kern</t>
  </si>
  <si>
    <t>Garrett</t>
  </si>
  <si>
    <t>Cross</t>
  </si>
  <si>
    <t>Rachiele</t>
  </si>
  <si>
    <t>Bentley</t>
  </si>
  <si>
    <t>Hassenrik</t>
  </si>
  <si>
    <t>Total Schools</t>
  </si>
  <si>
    <t>Div 1</t>
  </si>
  <si>
    <t>Div 2</t>
  </si>
  <si>
    <t>Total Nominations</t>
  </si>
  <si>
    <t>Total Attack Nominations</t>
  </si>
  <si>
    <t>Total Midfield Nominations</t>
  </si>
  <si>
    <t>Total Defense Nominations</t>
  </si>
  <si>
    <t>Total LSM Nominations</t>
  </si>
  <si>
    <t>Total D-Mid Nominations</t>
  </si>
  <si>
    <t>Total FOGO Nominations</t>
  </si>
  <si>
    <t>Total Goalie Nominations</t>
  </si>
  <si>
    <t xml:space="preserve">Rank </t>
  </si>
  <si>
    <t>Division 2 All State Tops</t>
  </si>
  <si>
    <t>Save Percentage</t>
  </si>
  <si>
    <t>Saves</t>
  </si>
  <si>
    <t>Howell Caleb</t>
  </si>
  <si>
    <t>Josiah Karnehm</t>
  </si>
  <si>
    <t>Dylan Ross</t>
  </si>
  <si>
    <t>Evan Taunt</t>
  </si>
  <si>
    <t>Spencer Strelecki</t>
  </si>
  <si>
    <t>Steffan Westhoven</t>
  </si>
  <si>
    <t>Ashton Platt</t>
  </si>
  <si>
    <t>David Miedema</t>
  </si>
  <si>
    <t>GBs</t>
  </si>
  <si>
    <t>Takeaways</t>
  </si>
  <si>
    <t>Ben Capone</t>
  </si>
  <si>
    <t>Jack Myers</t>
  </si>
  <si>
    <t>Shafeek Halabi</t>
  </si>
  <si>
    <t>Gabe Malace</t>
  </si>
  <si>
    <t>Xander Berger</t>
  </si>
  <si>
    <t>Matthew Lorelli</t>
  </si>
  <si>
    <t>Charles Civiletto</t>
  </si>
  <si>
    <t>Angelo Ciarelli</t>
  </si>
  <si>
    <t>Kevin Lepage</t>
  </si>
  <si>
    <t>Goals</t>
  </si>
  <si>
    <t>Assists</t>
  </si>
  <si>
    <t>Points</t>
  </si>
  <si>
    <t>Kyle Riter</t>
  </si>
  <si>
    <t>Griffin Adams</t>
  </si>
  <si>
    <t>Henry Mahler</t>
  </si>
  <si>
    <t>Ben Torrence</t>
  </si>
  <si>
    <t>Schuemann Luke</t>
  </si>
  <si>
    <t>Gavin Noonan</t>
  </si>
  <si>
    <t>Jacob Hunsinger</t>
  </si>
  <si>
    <t>Shane Marion</t>
  </si>
  <si>
    <t>Jake Cooper</t>
  </si>
  <si>
    <t>Tyler Kliewer</t>
  </si>
  <si>
    <t>Payton Babich</t>
  </si>
  <si>
    <t>Preston Hoexum</t>
  </si>
  <si>
    <t>Andrew Rogers</t>
  </si>
  <si>
    <t>Brady Breit</t>
  </si>
  <si>
    <t>Tyler Traub</t>
  </si>
  <si>
    <t>Sawyer Van Antwerp</t>
  </si>
  <si>
    <t>Sean Cesraini</t>
  </si>
  <si>
    <t>Ryan Eastland</t>
  </si>
  <si>
    <t>Max Luther</t>
  </si>
  <si>
    <t>Charlie Fritz</t>
  </si>
  <si>
    <t>Colin Davis</t>
  </si>
  <si>
    <t>Wil Kuper</t>
  </si>
  <si>
    <t>Talon Osmun</t>
  </si>
  <si>
    <t>Ryan Gillen</t>
  </si>
  <si>
    <t>DM</t>
  </si>
  <si>
    <t>Take Aways</t>
  </si>
  <si>
    <t>Brody Quinn</t>
  </si>
  <si>
    <t>Billy Mikolay</t>
  </si>
  <si>
    <t>William Rauh</t>
  </si>
  <si>
    <t>Sam Sneider</t>
  </si>
  <si>
    <t>Ryan Bucci</t>
  </si>
  <si>
    <t>Andrew Gryzenia</t>
  </si>
  <si>
    <t>Cody Malenfant</t>
  </si>
  <si>
    <t>Austin Walburn</t>
  </si>
  <si>
    <t>Joshua Fansler</t>
  </si>
  <si>
    <t>Cooper Barkway</t>
  </si>
  <si>
    <t>Faceoffs Won</t>
  </si>
  <si>
    <t>Faceoff Percentage</t>
  </si>
  <si>
    <t>Luke Wedder</t>
  </si>
  <si>
    <t>Jonathan Szuba</t>
  </si>
  <si>
    <t>Noah Benedict</t>
  </si>
  <si>
    <t>Billy Hughes</t>
  </si>
  <si>
    <t>Benny Hall</t>
  </si>
  <si>
    <t>Mitchell Westhoven</t>
  </si>
  <si>
    <t>Connor Ferguson</t>
  </si>
  <si>
    <t>CTO</t>
  </si>
  <si>
    <t>G</t>
  </si>
  <si>
    <t>A</t>
  </si>
  <si>
    <t>P</t>
  </si>
  <si>
    <t>FTO</t>
  </si>
  <si>
    <t>FOW</t>
  </si>
  <si>
    <t>FO%</t>
  </si>
  <si>
    <t>Save %</t>
  </si>
  <si>
    <t>Not Submitted</t>
  </si>
  <si>
    <t>D2</t>
  </si>
  <si>
    <t>GR Catholic Central - Billy Mikolay</t>
  </si>
  <si>
    <t>38GBs 16FTO</t>
  </si>
  <si>
    <t>20CTO 27GBs</t>
  </si>
  <si>
    <t>Grosse Pointe South - William Rauh</t>
  </si>
  <si>
    <t>40GBs 8FTO</t>
  </si>
  <si>
    <t>20CTO 44GBs</t>
  </si>
  <si>
    <t>Haslett - Brody Quinn</t>
  </si>
  <si>
    <t>53GBs 15FTO</t>
  </si>
  <si>
    <t>17CTO 41GBs</t>
  </si>
  <si>
    <t>28CTO 36GBs</t>
  </si>
  <si>
    <t>53CTO 57GBs</t>
  </si>
  <si>
    <t>Ann Arbor Greenhills - Griffin White</t>
  </si>
  <si>
    <t>52 GBs 8 CTO</t>
  </si>
  <si>
    <t>35CTO 65GBs</t>
  </si>
  <si>
    <t>Battle Creek Lakeview - Graves Ayden</t>
  </si>
  <si>
    <t>51 GBs 30 CTO</t>
  </si>
  <si>
    <t>37CTO 62GBs</t>
  </si>
  <si>
    <t>Chelsea - Joshua Fansler</t>
  </si>
  <si>
    <t>79 GBs 0 CTO</t>
  </si>
  <si>
    <t>32CTO 17GBs</t>
  </si>
  <si>
    <t>Cranbrook - Nolan Campbell</t>
  </si>
  <si>
    <t>34 GBs 16 CTO</t>
  </si>
  <si>
    <t>21CTO 34GBs</t>
  </si>
  <si>
    <t>Detroit Country Day - Andrew Gryzenia</t>
  </si>
  <si>
    <t>68 GBs 51 CTO</t>
  </si>
  <si>
    <t>32CTO 46GBs</t>
  </si>
  <si>
    <t>East Grand Rapids - Will Cannon</t>
  </si>
  <si>
    <t>55 GBs 20 CTO</t>
  </si>
  <si>
    <t>13CTO 67GBs</t>
  </si>
  <si>
    <t>East Lansing - Cody Malenfant</t>
  </si>
  <si>
    <t>80 GBs 33 CTO</t>
  </si>
  <si>
    <t>79CTO 113GBs</t>
  </si>
  <si>
    <t>Forest Hills Central - Sam Sneider</t>
  </si>
  <si>
    <t>98 GBs 56 CTO</t>
  </si>
  <si>
    <t>31CTO 63GBs</t>
  </si>
  <si>
    <t>Notre Dame Prep - Ryan Bucci</t>
  </si>
  <si>
    <t>86 GBs 33 CTO</t>
  </si>
  <si>
    <t>28CTO 63GBs</t>
  </si>
  <si>
    <t>Portage Northern - Austin Walburn</t>
  </si>
  <si>
    <t>71 GBs 45 CTO</t>
  </si>
  <si>
    <t>24CTO 56GBs</t>
  </si>
  <si>
    <t>Spring Lake - Jax Bricker</t>
  </si>
  <si>
    <t>60 GBs 27 CTO</t>
  </si>
  <si>
    <t>46CTO 96GBs</t>
  </si>
  <si>
    <t>Tecumseh - Cooper Barkway</t>
  </si>
  <si>
    <t>55 GBs 42 CTO</t>
  </si>
  <si>
    <t>42CTO 57GBs</t>
  </si>
  <si>
    <t>14CTO 23GBs</t>
  </si>
  <si>
    <t>22CTO 23GBs</t>
  </si>
  <si>
    <t>Ann Arbor Skyline - Mitchell Westhoven</t>
  </si>
  <si>
    <t>157 FOW 0.6408FO% 139 GBs</t>
  </si>
  <si>
    <t>21CTO 22GBs</t>
  </si>
  <si>
    <t>Byron Center - Connor Ferguson</t>
  </si>
  <si>
    <t>174 FOW 0.6021FO% 111 GBs</t>
  </si>
  <si>
    <t>37CTO 97GBs</t>
  </si>
  <si>
    <t>Father Gabriel Richard - Jonathan Szuba</t>
  </si>
  <si>
    <t>145 FOW 0.8382FO% 141 GBs</t>
  </si>
  <si>
    <t>0CTO 45GBs</t>
  </si>
  <si>
    <t>Forest Hills Central - Luke Wedder</t>
  </si>
  <si>
    <t>239 FOW 0.5901FO% 110 GBs</t>
  </si>
  <si>
    <t>Forest Hills Eastern - Noah Benedict</t>
  </si>
  <si>
    <t>204 FOW 0.7083FO% 166 GBs</t>
  </si>
  <si>
    <t>32CTO 57GBs</t>
  </si>
  <si>
    <t>Forest Hills Northern - Benny Hall</t>
  </si>
  <si>
    <t>178 FOW 0.6449FO% 99 GBs</t>
  </si>
  <si>
    <t>20CTO 55GBs</t>
  </si>
  <si>
    <t>Orchard Lake St. Mary's Preparatory - Mason Mohr</t>
  </si>
  <si>
    <t>116 FOW 0.5346FO% 104 GBs</t>
  </si>
  <si>
    <t>Portage Northern - Billy Hughes</t>
  </si>
  <si>
    <t>156 FOW 0.761FO% 136 GBs</t>
  </si>
  <si>
    <t>Rochester Stoney Creek - Adam Bazzi</t>
  </si>
  <si>
    <t>154 FOW 0.6364FO% 54 GBs</t>
  </si>
  <si>
    <t>Ann Arbor Greenhills - Nicholas Cantrell</t>
  </si>
  <si>
    <t>15 Goals 6 Assists 21 Points 29 GBs</t>
  </si>
  <si>
    <t>Ann Arbor Skyline - Graham Newton</t>
  </si>
  <si>
    <t>32 Goals 19 Assists 51 Points 41 GBs</t>
  </si>
  <si>
    <t>Battle Creek Lakeview - Schuemann Luke</t>
  </si>
  <si>
    <t>43 Goals 29 Assists 72 Points 101 GBs</t>
  </si>
  <si>
    <t>Ann Arbor Skyline - Steffan Westhoven</t>
  </si>
  <si>
    <t>214 Saves 0.6331SV%</t>
  </si>
  <si>
    <t>Byron Center - Jackson Porco</t>
  </si>
  <si>
    <t>28 Goals 6 Assists 34 Points 60 GBs</t>
  </si>
  <si>
    <t>Battle Creek Lakeview - Howell Caleb</t>
  </si>
  <si>
    <t>288 Saves 0.7218SV%</t>
  </si>
  <si>
    <t>Chelsea - Kellen Ahlstrom</t>
  </si>
  <si>
    <t>17 Goals 8 Assists 25 Points 42 GBs</t>
  </si>
  <si>
    <t>Bay City Western - Tanner Lapak</t>
  </si>
  <si>
    <t>165 Saves 0.6298SV%</t>
  </si>
  <si>
    <t>De La Salle - Payton Babich</t>
  </si>
  <si>
    <t>43 Goals 10 Assists 53 Points 0 GBs</t>
  </si>
  <si>
    <t>Byron Center - Josiah Karnehm</t>
  </si>
  <si>
    <t>302 Saves 0.6741SV%</t>
  </si>
  <si>
    <t>De La Salle - Nico Palazzolo</t>
  </si>
  <si>
    <t>42 Goals 9 Assists 51 Points 0 GBs</t>
  </si>
  <si>
    <t>Cranbrook - Larson Makie</t>
  </si>
  <si>
    <t>189 Saves 0.525SV%</t>
  </si>
  <si>
    <t>Dearborn Divine Child - Jack Furton</t>
  </si>
  <si>
    <t>31 Goals 23 Assists 54 Points 19 GBs</t>
  </si>
  <si>
    <t>Dearborn Divine Child - Dylan Ross</t>
  </si>
  <si>
    <t>170 Saves 0.6911SV%</t>
  </si>
  <si>
    <t>Dearborn Divine Child - Shane Marion</t>
  </si>
  <si>
    <t>29 Goals 22 Assists 51 Points 95 GBs</t>
  </si>
  <si>
    <t>Detroit Country Day - Kellen Curby</t>
  </si>
  <si>
    <t>173 Saves 0.6245SV%</t>
  </si>
  <si>
    <t>Detroit Country Day - Oliver Aaron</t>
  </si>
  <si>
    <t>17 Goals 14 Assists 31 Points 29 GBs</t>
  </si>
  <si>
    <t>East Grand Rapids - Hudson Bardeggia</t>
  </si>
  <si>
    <t>182 Saves 0.5871SV%</t>
  </si>
  <si>
    <t>East Grand Rapids - Jack Higgins</t>
  </si>
  <si>
    <t>19 Goals 9 Assists 28 Points 16 GBs</t>
  </si>
  <si>
    <t>Forest Hills Central - Crandall Quinn</t>
  </si>
  <si>
    <t>190 Saves 0.5938SV%</t>
  </si>
  <si>
    <t>East Grand Rapids - Charlie Hoekstra</t>
  </si>
  <si>
    <t>21 Goals 6 Assists 27 Points 40 GBs</t>
  </si>
  <si>
    <t>Forest Hills Eastern - Parker Crane</t>
  </si>
  <si>
    <t>161 Saves 0.5771SV%</t>
  </si>
  <si>
    <t>East Grand Rapids - Drew Zyskowski</t>
  </si>
  <si>
    <t>41 Goals 15 Assists 56 Points 44 GBs</t>
  </si>
  <si>
    <t>GR Catholic Central - David Miedema</t>
  </si>
  <si>
    <t>192 Saves 0.5714SV%</t>
  </si>
  <si>
    <t>East Lansing - Henry Mahler</t>
  </si>
  <si>
    <t>31 Goals 11 Assists 42 Points 112 GBs</t>
  </si>
  <si>
    <t>Grosse Pointe North - Nicholas Northey</t>
  </si>
  <si>
    <t>190 Saves 0.5994SV%</t>
  </si>
  <si>
    <t>Forest Hills Central - Nolan Hartl</t>
  </si>
  <si>
    <t>31 Goals 15 Assists 46 Points 36 GBs</t>
  </si>
  <si>
    <t>Haslett - Evan Taunt</t>
  </si>
  <si>
    <t>166 Saves 0.6776SV%</t>
  </si>
  <si>
    <t>Forest Hills Central - Magnus Salmon</t>
  </si>
  <si>
    <t>39 Goals 5 Assists 44 Points 9 GBs</t>
  </si>
  <si>
    <t>Jenison - Spencer Strelecki</t>
  </si>
  <si>
    <t>216 Saves 0.6334SV%</t>
  </si>
  <si>
    <t>Forest Hills Eastern - Breaden Williams</t>
  </si>
  <si>
    <t>30 Goals 12 Assists 42 Points 38 GBs</t>
  </si>
  <si>
    <t>Midland Dow - Scotty Kuper</t>
  </si>
  <si>
    <t>188 Saves 0.5109SV%</t>
  </si>
  <si>
    <t>GR Catholic Central - Connor Wolf</t>
  </si>
  <si>
    <t>18 Goals 14 Assists 32 Points 36 GBs</t>
  </si>
  <si>
    <t>Okemos - Frankie Ahearn</t>
  </si>
  <si>
    <t>Not Submitted Saves Not SubmittedSV%</t>
  </si>
  <si>
    <t>Grosse Pointe South - Griffin Adams</t>
  </si>
  <si>
    <t>44 Goals 69 Assists 113 Points 83 GBs</t>
  </si>
  <si>
    <t>Portage Northern - Tony Valade</t>
  </si>
  <si>
    <t>111 Saves 0.6167SV%</t>
  </si>
  <si>
    <t>Haslett - Jake Cooper</t>
  </si>
  <si>
    <t>34 Goals 30 Assists 64 Points 40 GBs</t>
  </si>
  <si>
    <t>Tecumseh - Ashton Platt</t>
  </si>
  <si>
    <t>148 Saves 0.6379SV%</t>
  </si>
  <si>
    <t>Haslett - Drew Maloney</t>
  </si>
  <si>
    <t>29 Goals 20 Assists 49 Points 33 GBs</t>
  </si>
  <si>
    <t>Holland Christian - Harris Shook</t>
  </si>
  <si>
    <t>26 Goals 15 Assists 41 Points 31 GBs</t>
  </si>
  <si>
    <t>Lowell - Connor Lixie</t>
  </si>
  <si>
    <t>20 Goals 24 Assists 44 Points 66 GBs</t>
  </si>
  <si>
    <t>Midland Dow - Eli Elza</t>
  </si>
  <si>
    <t>28 Goals 15 Assists 43 Points 78 GBs</t>
  </si>
  <si>
    <t>Midland Dow - Kyle Riter</t>
  </si>
  <si>
    <t>56 Goals 41 Assists 97 Points 79 GBs</t>
  </si>
  <si>
    <t>Okemos - Ethan Barker</t>
  </si>
  <si>
    <t>32 Goals 16 Assists 48 Points 62 GBs</t>
  </si>
  <si>
    <t>Okemos - Tyler Kliewer</t>
  </si>
  <si>
    <t>11 Goals 6 Assists 17 Points 83 GBs</t>
  </si>
  <si>
    <t>Orchard Lake St. Mary's Preparatory - Gabe Thayer</t>
  </si>
  <si>
    <t>12 Goals 3 Assists 15 Points 30 GBs</t>
  </si>
  <si>
    <t>Orchard Lake St. Mary's Preparatory - Cole Williams</t>
  </si>
  <si>
    <t>25 Goals 6 Assists 31 Points 22 GBs</t>
  </si>
  <si>
    <t>Portage Northern - Ben Torrence</t>
  </si>
  <si>
    <t>50 Goals 17 Assists 67 Points 47 GBs</t>
  </si>
  <si>
    <t>Rochester Stoney Creek - Jon Fogler</t>
  </si>
  <si>
    <t>21 Goals 16 Assists 37 Points 22 GBs</t>
  </si>
  <si>
    <t>Rochester Stoney Creek - Jonah McKay</t>
  </si>
  <si>
    <t>21 Goals 15 Assists 36 Points 18 GBs</t>
  </si>
  <si>
    <t>Spring Lake - Lee Alex</t>
  </si>
  <si>
    <t>19 Goals 17 Assists 36 Points 25 GBs</t>
  </si>
  <si>
    <t>Spring Lake - Sam Schafer</t>
  </si>
  <si>
    <t>27 Goals 9 Assists 36 Points 23 GBs</t>
  </si>
  <si>
    <t>Walled Lake Western - Adam Cross</t>
  </si>
  <si>
    <t>23 Goals 8 Assists 31 Points 57 GBs</t>
  </si>
  <si>
    <t>Walled Lake Western - Jacob Hunsinger</t>
  </si>
  <si>
    <t>22 Goals 34 Assists 56 Points 23 GBs</t>
  </si>
  <si>
    <t>Walled Lake Western - Gavin Noonan</t>
  </si>
  <si>
    <t>47 Goals 9 Assists 56 Points 27 GBs</t>
  </si>
  <si>
    <t>Ypsilanti Lincoln - Nate Bentley</t>
  </si>
  <si>
    <t>16 Goals 0 Assists 16 Points 28 GBs</t>
  </si>
  <si>
    <t>Byron Center - Brady Breit</t>
  </si>
  <si>
    <t>63 Goals 20 Assists 83 Points 47 GBs</t>
  </si>
  <si>
    <t>Cranbrook - Ben Files</t>
  </si>
  <si>
    <t>27 Goals 8 Assists 35 Points 30 GBs</t>
  </si>
  <si>
    <t>Cranbrook - Preston Washer</t>
  </si>
  <si>
    <t>34 Goals 17 Assists 51 Points 25 GBs</t>
  </si>
  <si>
    <t>Dearborn Divine Child - David Harrison</t>
  </si>
  <si>
    <t>35 Goals 20 Assists 55 Points 39 GBs</t>
  </si>
  <si>
    <t>Dearborn Divine Child - Tyler Traub</t>
  </si>
  <si>
    <t>40 Goals 46 Assists 86 Points 44 GBs</t>
  </si>
  <si>
    <t>Detroit Country Day - Ryan Ciacci</t>
  </si>
  <si>
    <t>40 Goals 12 Assists 52 Points 30 GBs</t>
  </si>
  <si>
    <t>Detroit Country Day - Caden Daley</t>
  </si>
  <si>
    <t>55 Goals 17 Assists 72 Points 30 GBs</t>
  </si>
  <si>
    <t>Detroit Country Day - Will Thompson</t>
  </si>
  <si>
    <t>42 Goals 24 Assists 66 Points 32 GBs</t>
  </si>
  <si>
    <t>East Grand Rapids - Alex Collins</t>
  </si>
  <si>
    <t>26 Goals 10 Assists 36 Points 35 GBs</t>
  </si>
  <si>
    <t>East Lansing - Max Luther</t>
  </si>
  <si>
    <t>42 Goals 18 Assists 60 Points 62 GBs</t>
  </si>
  <si>
    <t>Father Gabriel Richard - Sean Cesraini</t>
  </si>
  <si>
    <t>37 Goals 17 Assists 54 Points 65 GBs</t>
  </si>
  <si>
    <t>Father Gabriel Richard - Colin Davis</t>
  </si>
  <si>
    <t>35 Goals 45 Assists 80 Points 51 GBs</t>
  </si>
  <si>
    <t>Flint Powers  - Charlie Fritz</t>
  </si>
  <si>
    <t>59 Goals 32 Assists 91 Points 61 GBs</t>
  </si>
  <si>
    <t>Forest Hills Central - Jake Koning</t>
  </si>
  <si>
    <t>31 Goals 21 Assists 52 Points 19 GBs</t>
  </si>
  <si>
    <t>Forest Hills Central - Jonah McConnell</t>
  </si>
  <si>
    <t>44 Goals 31 Assists 75 Points 16 GBs</t>
  </si>
  <si>
    <t>Forest Hills Eastern - Preston Hoexum</t>
  </si>
  <si>
    <t>64 Goals 21 Assists 85 Points 57 GBs</t>
  </si>
  <si>
    <t>Forest Hills Eastern - Will Morgan</t>
  </si>
  <si>
    <t>32 Goals 23 Assists 55 Points 29 GBs</t>
  </si>
  <si>
    <t>Forest Hills Northern - Noah Veneklasen</t>
  </si>
  <si>
    <t>46 Goals 14 Assists 60 Points 36 GBs</t>
  </si>
  <si>
    <t>Forest Hills Northern - Alex Weykamp</t>
  </si>
  <si>
    <t>51 Goals 18 Assists 69 Points 56 GBs</t>
  </si>
  <si>
    <t>GR Catholic Central - Ryan Eastland</t>
  </si>
  <si>
    <t>63 Goals 29 Assists 92 Points 42 GBs</t>
  </si>
  <si>
    <t>GR Catholic Central - Ryder Mulvey</t>
  </si>
  <si>
    <t>38 Goals 23 Assists 61 Points 49 GBs</t>
  </si>
  <si>
    <t>Grosse Pointe South - Jack Hanigan</t>
  </si>
  <si>
    <t>49 Goals 18 Assists 67 Points 36 GBs</t>
  </si>
  <si>
    <t>Grosse Pointe South - Jack Smith</t>
  </si>
  <si>
    <t>33 Goals 11 Assists 44 Points 30 GBs</t>
  </si>
  <si>
    <t>Grosse Pointe South - Harry Wright</t>
  </si>
  <si>
    <t>20 Goals 26 Assists 46 Points 46 GBs</t>
  </si>
  <si>
    <t>L'Anse Creuse North - Michael Kurtz</t>
  </si>
  <si>
    <t>47 Goals 15 Assists 62 Points 47 GBs</t>
  </si>
  <si>
    <t>Lowell - Andrew Rogers</t>
  </si>
  <si>
    <t>52 Goals 50 Assists 102 Points 75 GBs</t>
  </si>
  <si>
    <t>Mattawan - Brody Hergott</t>
  </si>
  <si>
    <t>47 Goals 18 Assists 65 Points 38 GBs</t>
  </si>
  <si>
    <t>Mattawan - Talon Osmun</t>
  </si>
  <si>
    <t>47 Goals 35 Assists 82 Points 39 GBs</t>
  </si>
  <si>
    <t>Midland Dow - Wil Kuper</t>
  </si>
  <si>
    <t>59 Goals 15 Assists 74 Points 52 GBs</t>
  </si>
  <si>
    <t>Notre Dame Prep - Matthew Wagner</t>
  </si>
  <si>
    <t>39 Goals 7 Assists 46 Points 57 GBs</t>
  </si>
  <si>
    <t>Okemos - Jasper Miller</t>
  </si>
  <si>
    <t>34 Goals 2 Assists 36 Points 0 GBs</t>
  </si>
  <si>
    <t>Okemos - Sawyer Van Antwerp</t>
  </si>
  <si>
    <t>55 Goals 46 Assists 101 Points 56 GBs</t>
  </si>
  <si>
    <t>Orchard Lake St. Mary's Preparatory - Luke Rice</t>
  </si>
  <si>
    <t>21 Goals 12 Assists 33 Points 30 GBs</t>
  </si>
  <si>
    <t>Portage Northern - Ryan Gillen</t>
  </si>
  <si>
    <t>48 Goals 25 Assists 73 Points 61 GBs</t>
  </si>
  <si>
    <t>Rochester Adams - Ben Brett</t>
  </si>
  <si>
    <t>40 Goals 14 Assists 54 Points 25 GBs</t>
  </si>
  <si>
    <t>Spring Lake - Isard Gage</t>
  </si>
  <si>
    <t>21 Goals 18 Assists 39 Points 22 GBs</t>
  </si>
  <si>
    <t>Tecumseh - Trace Tidswell</t>
  </si>
  <si>
    <t>44 Goals 9 Assists 53 Points 32 GBs</t>
  </si>
  <si>
    <t>Walled Lake Western - Garrett Kern</t>
  </si>
  <si>
    <t>30 Goals 15 Assists 45 Points 32 GBs</t>
  </si>
  <si>
    <t>Ypsilanti Lincoln - Noah Hassenrik</t>
  </si>
  <si>
    <t>28 Goals 0 Assists 28 Points 10 GBs</t>
  </si>
  <si>
    <t xml:space="preserve">Division 1 All State List </t>
  </si>
  <si>
    <t>School</t>
  </si>
  <si>
    <t>1st Team</t>
  </si>
  <si>
    <t xml:space="preserve">2nd Team </t>
  </si>
  <si>
    <t>2nd Team</t>
  </si>
  <si>
    <t xml:space="preserve">3rd Team </t>
  </si>
  <si>
    <t>Honorable Mention</t>
  </si>
  <si>
    <t xml:space="preserve">Division 2 All State List </t>
  </si>
  <si>
    <t xml:space="preserve">Goalie </t>
  </si>
  <si>
    <t>Flint Powers</t>
  </si>
  <si>
    <t>Division 1</t>
  </si>
  <si>
    <t>Nominations</t>
  </si>
  <si>
    <t>Division 1 All State Tops</t>
  </si>
  <si>
    <t>Charles "Charlie" Zak</t>
  </si>
  <si>
    <t>Owen Brown</t>
  </si>
  <si>
    <t>Nolan Hudnut</t>
  </si>
  <si>
    <t>Danny Moore</t>
  </si>
  <si>
    <t>Matthew Engelhardt</t>
  </si>
  <si>
    <t>Carter Peters</t>
  </si>
  <si>
    <t>Gavin Garcia</t>
  </si>
  <si>
    <t>Ridge Boehmer</t>
  </si>
  <si>
    <t>Auguste Gago</t>
  </si>
  <si>
    <t>Michael Webster</t>
  </si>
  <si>
    <t>Gavin Pate</t>
  </si>
  <si>
    <t>Brady Earing</t>
  </si>
  <si>
    <t>Will Morrison</t>
  </si>
  <si>
    <t>Andrew Baker</t>
  </si>
  <si>
    <t>Teddy Bunker</t>
  </si>
  <si>
    <t>Jayden Parham</t>
  </si>
  <si>
    <t>Lockwood Drew</t>
  </si>
  <si>
    <t>Caleb Gash</t>
  </si>
  <si>
    <t>John Boos</t>
  </si>
  <si>
    <t>Hunter Polonkey</t>
  </si>
  <si>
    <t>Bryce Cornelius</t>
  </si>
  <si>
    <t>Sam Haynes</t>
  </si>
  <si>
    <t>Luke Mastronardi</t>
  </si>
  <si>
    <t>Jackson Brookes</t>
  </si>
  <si>
    <t>Michael Lukowski</t>
  </si>
  <si>
    <t>Aiden Criteser</t>
  </si>
  <si>
    <t>Cooper Nienhuis</t>
  </si>
  <si>
    <t>Jack Biron</t>
  </si>
  <si>
    <t>Tommy Dowling</t>
  </si>
  <si>
    <t>Benjamin Cash</t>
  </si>
  <si>
    <t>Caleb Lewandowski</t>
  </si>
  <si>
    <t>Bradyn Parrott</t>
  </si>
  <si>
    <t>Gibson Heethuis</t>
  </si>
  <si>
    <t>Jack Zuiderveen</t>
  </si>
  <si>
    <t>Andrew Parker</t>
  </si>
  <si>
    <t>Aidan Meyers</t>
  </si>
  <si>
    <t>Jack Cyrek</t>
  </si>
  <si>
    <t>Jacob Ross</t>
  </si>
  <si>
    <t>Robert Weil</t>
  </si>
  <si>
    <t>Gavin Hysell</t>
  </si>
  <si>
    <t>Zach Macleish</t>
  </si>
  <si>
    <t>Landon Dolan</t>
  </si>
  <si>
    <t>Caleb Chenault</t>
  </si>
  <si>
    <t>Jack Sargeant</t>
  </si>
  <si>
    <t>Jacob Skoczylas</t>
  </si>
  <si>
    <t>Thomas "Tommy" Roraff</t>
  </si>
  <si>
    <t>Easton Pratt</t>
  </si>
  <si>
    <t>Henry Johnson</t>
  </si>
  <si>
    <t>Caden Adkins</t>
  </si>
  <si>
    <t>Johnny Morris</t>
  </si>
  <si>
    <t>Jacob Bajis</t>
  </si>
  <si>
    <t>Jimmy Cleveland</t>
  </si>
  <si>
    <t>Landon Parker</t>
  </si>
  <si>
    <t>Michael Lim</t>
  </si>
  <si>
    <t>Evan Busby</t>
  </si>
  <si>
    <t>Blake Berry</t>
  </si>
  <si>
    <t>Sam Burke</t>
  </si>
  <si>
    <t>Simeon Mardossian</t>
  </si>
  <si>
    <t>Nikolas Lemons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</si>
  <si>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</si>
  <si>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</si>
  <si>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</si>
  <si>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</si>
  <si>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</si>
  <si>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</si>
  <si>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</si>
  <si>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</si>
  <si>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</si>
  <si>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</si>
  <si>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</si>
  <si>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</si>
  <si>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</si>
  <si>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</si>
  <si>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</si>
  <si>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</si>
  <si>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</si>
  <si>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</si>
  <si>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</si>
  <si>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</si>
  <si>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</si>
  <si>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</si>
  <si>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</si>
  <si>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</si>
  <si>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</si>
  <si>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</si>
  <si>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</si>
  <si>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</si>
  <si>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</si>
  <si>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</si>
  <si>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</si>
  <si>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</si>
  <si>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</si>
  <si>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</si>
  <si>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</si>
  <si>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</si>
  <si>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</si>
  <si>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</si>
  <si>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</si>
  <si>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</si>
  <si>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 xml:space="preserve">D-Mid </t>
  </si>
  <si>
    <t xml:space="preserve">Andrew. Please fill in this column with brief data (Goals, Assists, etc. </t>
  </si>
  <si>
    <t>School- Player</t>
  </si>
  <si>
    <t>Description</t>
  </si>
  <si>
    <t>Brighton- Ridge Boehmer</t>
  </si>
  <si>
    <t>Brother Rice- Ben Eck</t>
  </si>
  <si>
    <t>Brother Rice- Sam Klein</t>
  </si>
  <si>
    <t>Brother Rice- Johnny Kunz</t>
  </si>
  <si>
    <t>Brother Rice- Robert MacMichael</t>
  </si>
  <si>
    <t>Brother Rice- Christian McNulty</t>
  </si>
  <si>
    <t>Brother Rice- Cashton Papadelis</t>
  </si>
  <si>
    <t>Brother Rice- Hunter Polonkey</t>
  </si>
  <si>
    <t>Brother Rice- Cam Sims</t>
  </si>
  <si>
    <t>Byron Center- Josiah Karnehm</t>
  </si>
  <si>
    <t>Clarkston- Blake Berry</t>
  </si>
  <si>
    <t>DCC- Jack Cyrek</t>
  </si>
  <si>
    <t>DCC- Calvin Taulbee</t>
  </si>
  <si>
    <t>DCD- Ryan Ciacci</t>
  </si>
  <si>
    <t>DCD- Caden Daley</t>
  </si>
  <si>
    <t>DCD- Shafeek Halabi</t>
  </si>
  <si>
    <t>EGR- Drew Zyskowski</t>
  </si>
  <si>
    <t>FHC- Brady Drueke</t>
  </si>
  <si>
    <t>FHC- Nolan Hartl</t>
  </si>
  <si>
    <t>FHC- Jonah McConnell</t>
  </si>
  <si>
    <t>FHC- Crandall Quinn</t>
  </si>
  <si>
    <t>FHC- Sam Sneider</t>
  </si>
  <si>
    <t>FHE- Preston Hoexum</t>
  </si>
  <si>
    <t>GRCC- Ryan Eastland</t>
  </si>
  <si>
    <t>GRCC- Kellen Russell-Dixon</t>
  </si>
  <si>
    <t>Grosse Ile- Riley Desarbo</t>
  </si>
  <si>
    <t>Grosse Pointe S- Griffin Adams</t>
  </si>
  <si>
    <t>Hartland- Evan Phillips</t>
  </si>
  <si>
    <t>Hartland- Sam Ralston</t>
  </si>
  <si>
    <t>Hartland- Drew Lockwood</t>
  </si>
  <si>
    <t>Hartlnad- Evan Busby</t>
  </si>
  <si>
    <t>Midland- Gabriel Malace</t>
  </si>
  <si>
    <t>Okemos- Sawyer VanAntwerp</t>
  </si>
  <si>
    <t>UDJ- Connor Laidlaw</t>
  </si>
  <si>
    <t>D1</t>
  </si>
  <si>
    <t>Brighton - Jacob Skoczylas</t>
  </si>
  <si>
    <t>22GBs 17FTO</t>
  </si>
  <si>
    <t>Ann Arbor Pioneer - Auguste Gago</t>
  </si>
  <si>
    <t>59 CTO 44 GBs</t>
  </si>
  <si>
    <t>Grand Ledge  - Caleb Chenault</t>
  </si>
  <si>
    <t>67GBs 8FTO</t>
  </si>
  <si>
    <t>Birmingham United - Coen Nystrom</t>
  </si>
  <si>
    <t>30 CTO 26 GBs</t>
  </si>
  <si>
    <t>Grandville - Easton Pratt</t>
  </si>
  <si>
    <t>55GBs 15FTO</t>
  </si>
  <si>
    <t>Birmingham United - James Chinonis</t>
  </si>
  <si>
    <t>22 CTO 31 GBs</t>
  </si>
  <si>
    <t>Hartland - Jack Sargeant</t>
  </si>
  <si>
    <t>64GBs 18FTO</t>
  </si>
  <si>
    <t>Brighton - Nate Stark</t>
  </si>
  <si>
    <t>24 CTO 24 GBs</t>
  </si>
  <si>
    <t>Lake Orion - AJ Leitz</t>
  </si>
  <si>
    <t>36GBs 16FTO</t>
  </si>
  <si>
    <t>Brother Rice - Robert MacMichael</t>
  </si>
  <si>
    <t>21 CTO 33 GBs</t>
  </si>
  <si>
    <t>Rochester HS - Thomas "Tommy" Roraff</t>
  </si>
  <si>
    <t>62GBs 17FTO</t>
  </si>
  <si>
    <t>Brother Rice - Drew Lindsay</t>
  </si>
  <si>
    <t>17 CTO 35 GBs</t>
  </si>
  <si>
    <t>Romeo - Landon Dolan</t>
  </si>
  <si>
    <t>52GBs 28FTO</t>
  </si>
  <si>
    <t>Clarkston - Gavin Pate</t>
  </si>
  <si>
    <t>31 CTO 61 GBs</t>
  </si>
  <si>
    <t>Troy - Zach Macleish</t>
  </si>
  <si>
    <t>182GBs 65FTO</t>
  </si>
  <si>
    <t>Clarkston - Brady Earing</t>
  </si>
  <si>
    <t>32 CTO 41 GBs</t>
  </si>
  <si>
    <t>Detroit Catholic Central - Cal Taulbee</t>
  </si>
  <si>
    <t>15 CTO 32 GBs</t>
  </si>
  <si>
    <t>Detroit Catholic Central - Joe Curtin</t>
  </si>
  <si>
    <t>Holland West Ottawa - Caden Adkins</t>
  </si>
  <si>
    <t>103 GBs 30 CTO</t>
  </si>
  <si>
    <t>Grand Blanc - Teddy Bunker</t>
  </si>
  <si>
    <t>31 CTO 44 GBs</t>
  </si>
  <si>
    <t>Lake Orion - Joseph Di Janni</t>
  </si>
  <si>
    <t>32 GBs 17 CTO</t>
  </si>
  <si>
    <t>Grand Blanc - Will Morrison</t>
  </si>
  <si>
    <t>31 CTO 59 GBs</t>
  </si>
  <si>
    <t>Livonia Stevenson - Johnny Morris</t>
  </si>
  <si>
    <t>86 GBs 37 CTO</t>
  </si>
  <si>
    <t>Grand Ledge  - Isaac Bomgaars</t>
  </si>
  <si>
    <t>14 CTO 27 GBs</t>
  </si>
  <si>
    <t>Macomb Dakota - Jacob Bajis</t>
  </si>
  <si>
    <t>71 GBs 35 CTO</t>
  </si>
  <si>
    <t>Hartland - Sam Ralston</t>
  </si>
  <si>
    <t>21 CTO 43 GBs</t>
  </si>
  <si>
    <t>Plymouth - Jimmy Cleveland</t>
  </si>
  <si>
    <t>59 GBs 32 CTO</t>
  </si>
  <si>
    <t>Hudsonville - Sam Hower</t>
  </si>
  <si>
    <t>15 CTO 22 GBs</t>
  </si>
  <si>
    <t>Rockford  - Logan Green</t>
  </si>
  <si>
    <t>39 GBs 20 CTO</t>
  </si>
  <si>
    <t>Mona Shores - Andrew Baker</t>
  </si>
  <si>
    <t>Romeo - Henry Johnson</t>
  </si>
  <si>
    <t>62 GBs 47 CTO</t>
  </si>
  <si>
    <t>Rockford  - Owen Carroll</t>
  </si>
  <si>
    <t>26 CTO 38 GBs</t>
  </si>
  <si>
    <t>Royal Oak - Langdon Hughes</t>
  </si>
  <si>
    <t>23 GBs 20 CTO</t>
  </si>
  <si>
    <t>Rockford  - Noah Sergott</t>
  </si>
  <si>
    <t>21 CTO 21 GBs</t>
  </si>
  <si>
    <t>Royal Oak - Jayden Parham</t>
  </si>
  <si>
    <t>28 CTO 50 GBs</t>
  </si>
  <si>
    <t>Saline - Drew Soupal</t>
  </si>
  <si>
    <t>26 CTO 46 GBs</t>
  </si>
  <si>
    <t>Clarkston - Blake Berry</t>
  </si>
  <si>
    <t>192 FOW 0.8649% 158 GBs</t>
  </si>
  <si>
    <t>Saline - Michael Webster</t>
  </si>
  <si>
    <t>42 CTO 76 GBs</t>
  </si>
  <si>
    <t>Davison - Sam Burke</t>
  </si>
  <si>
    <t>234 FOW 0.7723% 211 GBs</t>
  </si>
  <si>
    <t>Walled Lake Northern - Kai Widmer</t>
  </si>
  <si>
    <t>1 CTO 24 GBs</t>
  </si>
  <si>
    <t>Grand Blanc - Nikolas Lemons</t>
  </si>
  <si>
    <t>192 FOW 0.6667% 118 GBs</t>
  </si>
  <si>
    <t>Grand Ledge  - Landon Parker</t>
  </si>
  <si>
    <t>328 FOW 0.841% 275 GBs</t>
  </si>
  <si>
    <t>Hartland - Evan Busby</t>
  </si>
  <si>
    <t>256 FOW 0.8339% 148 GBs</t>
  </si>
  <si>
    <t>Brighton - Ryan Velarde</t>
  </si>
  <si>
    <t>34 Goals 22 Assists 56 Points 60 GBs</t>
  </si>
  <si>
    <t>Macomb Dakota - Jake Ferguson</t>
  </si>
  <si>
    <t>148 FOW 0.682% 112 GBs</t>
  </si>
  <si>
    <t>Brother Rice - Hunter Polonkey</t>
  </si>
  <si>
    <t>51 Goals 29 Assists 80 Points 27 GBs</t>
  </si>
  <si>
    <t>South Lyon - Simeon Mardossian</t>
  </si>
  <si>
    <t>97 FOW 0.7823% 65 GBs</t>
  </si>
  <si>
    <t>Brother Rice - Sam Klein</t>
  </si>
  <si>
    <t>24 Goals 20 Assists 44 Points 44 GBs</t>
  </si>
  <si>
    <t>Traverse City United - Remington Soper</t>
  </si>
  <si>
    <t>152 FOW 0.623% 103 GBs</t>
  </si>
  <si>
    <t>Clarkston - Tyler Cray</t>
  </si>
  <si>
    <t>21 Goals 23 Assists 44 Points 30 GBs</t>
  </si>
  <si>
    <t>Troy - Michael Lim</t>
  </si>
  <si>
    <t>205 FOW 0.8952% 220 GBs</t>
  </si>
  <si>
    <t>Detroit Catholic Central - Logan Yatooma</t>
  </si>
  <si>
    <t>13 Goals 7 Assists 20 Points 12 GBs</t>
  </si>
  <si>
    <t>Walled Lake Northern - Liam Leonard</t>
  </si>
  <si>
    <t>74 FOW 0.5736% 28 GBs</t>
  </si>
  <si>
    <t>Grand Blanc - Tommy Dowling</t>
  </si>
  <si>
    <t>31 Goals 22 Assists 53 Points 79 GBs</t>
  </si>
  <si>
    <t>Grand Haven - Chase Robinson</t>
  </si>
  <si>
    <t>25 Goals 13 Assists 38 Points 4 GBs</t>
  </si>
  <si>
    <t>Grand Haven - Lance Poole</t>
  </si>
  <si>
    <t>22 Goals 14 Assists 36 Points 20 GBs</t>
  </si>
  <si>
    <t>Brighton - Ridge Boehmer</t>
  </si>
  <si>
    <t>180 Saves 0.6164%</t>
  </si>
  <si>
    <t>Grandville - Will Shults</t>
  </si>
  <si>
    <t>10 Goals 12 Assists 22 Points 9 GBs</t>
  </si>
  <si>
    <t>Brother Rice - Cam Sims</t>
  </si>
  <si>
    <t>108 Saves 0.5654%</t>
  </si>
  <si>
    <t>Hartland - Joey Mattord</t>
  </si>
  <si>
    <t>24 Goals 14 Assists 38 Points 45 GBs</t>
  </si>
  <si>
    <t>Detroit Catholic Central - Charles Graves</t>
  </si>
  <si>
    <t>85 Saves 0.5667%</t>
  </si>
  <si>
    <t>Hartland - Lockwood Drew</t>
  </si>
  <si>
    <t>60 Goals 33 Assists 93 Points 67 GBs</t>
  </si>
  <si>
    <t>Hartland - Philips Evan</t>
  </si>
  <si>
    <t>91 Saves 0.5688%</t>
  </si>
  <si>
    <t>Holland West Ottawa - Cooper Nienhuis</t>
  </si>
  <si>
    <t>48 Goals 9 Assists 57 Points 14 GBs</t>
  </si>
  <si>
    <t>Howell - Nolan Hudnut</t>
  </si>
  <si>
    <t>220 Saves 0.7774%</t>
  </si>
  <si>
    <t>Holland West Ottawa - Brody Becker</t>
  </si>
  <si>
    <t>18 Goals 20 Assists 38 Points 67 GBs</t>
  </si>
  <si>
    <t>Hudsonville - Carter Braam</t>
  </si>
  <si>
    <t>107 Saves 0.4315%</t>
  </si>
  <si>
    <t>Holt - Jackson Brookes</t>
  </si>
  <si>
    <t>48 Goals 21 Assists 69 Points 43 GBs</t>
  </si>
  <si>
    <t>Lake Orion - Brady Garrettson</t>
  </si>
  <si>
    <t>115 Saves 0.5665%</t>
  </si>
  <si>
    <t>Holt - Bryce Cornelius</t>
  </si>
  <si>
    <t>15 Goals 14 Assists 29 Points 90 GBs</t>
  </si>
  <si>
    <t>Livonia Stevenson - Owen Reed</t>
  </si>
  <si>
    <t>147 Saves 0.5654%</t>
  </si>
  <si>
    <t>Lake Orion - Sam Haynes</t>
  </si>
  <si>
    <t>48 Goals 23 Assists 71 Points 25 GBs</t>
  </si>
  <si>
    <t>Mona Shores - Parker Hayward</t>
  </si>
  <si>
    <t>151 Saves 0.604%</t>
  </si>
  <si>
    <t>Lake Orion - Sam Hower</t>
  </si>
  <si>
    <t>24 Goals 13 Assists 37 Points 23 GBs</t>
  </si>
  <si>
    <t>Northville - Chris Burlingame</t>
  </si>
  <si>
    <t>153 Saves 0.5258%</t>
  </si>
  <si>
    <t>Macomb Dakota - Aiden Criteser</t>
  </si>
  <si>
    <t>39 Goals 7 Assists 46 Points 81 GBs</t>
  </si>
  <si>
    <t>Novi - Gavin Garcia</t>
  </si>
  <si>
    <t>193 Saves 0.5796%</t>
  </si>
  <si>
    <t>Mona Shores - John Boos</t>
  </si>
  <si>
    <t>39 Goals 12 Assists 51 Points 128 GBs</t>
  </si>
  <si>
    <t>Port Huron - Danny Moore</t>
  </si>
  <si>
    <t>122 Saves 0.674%</t>
  </si>
  <si>
    <t>Northville - Kai Hayami</t>
  </si>
  <si>
    <t>20 Goals 17 Assists 37 Points 29 GBs</t>
  </si>
  <si>
    <t>Rochester HS - Charles "Charlie" Zak</t>
  </si>
  <si>
    <t>178 Saves 0.7841%</t>
  </si>
  <si>
    <t>Novi - Cole Shires</t>
  </si>
  <si>
    <t>41 Goals 22 Assists 63 Points 51 GBs</t>
  </si>
  <si>
    <t>Royal Oak - Theodore Gardner</t>
  </si>
  <si>
    <t>115 Saves 0.599%</t>
  </si>
  <si>
    <t>Rockford  - Madden Leslie</t>
  </si>
  <si>
    <t>29 Goals 3 Assists 32 Points 31 GBs</t>
  </si>
  <si>
    <t>Saline - Owen Brown</t>
  </si>
  <si>
    <t>249 Saves 0.6484%</t>
  </si>
  <si>
    <t>Romeo - Joseph Zyrek</t>
  </si>
  <si>
    <t>44 Goals 7 Assists 51 Points 54 GBs</t>
  </si>
  <si>
    <t>South Lyon - Carter Peters</t>
  </si>
  <si>
    <t>128 Saves 0.6564%</t>
  </si>
  <si>
    <t>Romeo - Michael Lukowski</t>
  </si>
  <si>
    <t>47 Goals 24 Assists 71 Points 59 GBs</t>
  </si>
  <si>
    <t>Traverse City United - Ethan Gerber</t>
  </si>
  <si>
    <t>128 Saves 0.5792%</t>
  </si>
  <si>
    <t>Royal Oak - Cameron Pitlanish</t>
  </si>
  <si>
    <t>34 Goals 8 Assists 42 Points 45 GBs</t>
  </si>
  <si>
    <t>Utica Eisenhower - Matthew Engelhardt</t>
  </si>
  <si>
    <t>220 Saves 0.625%</t>
  </si>
  <si>
    <t>Saline - Owen Miller</t>
  </si>
  <si>
    <t>47 Goals 22 Assists 69 Points 64 GBs</t>
  </si>
  <si>
    <t>Walled Lake Northern - George Glusko</t>
  </si>
  <si>
    <t>163 Saves 0.578%</t>
  </si>
  <si>
    <t>South Lyon - Caleb Gash</t>
  </si>
  <si>
    <t>39 Goals 35 Assists 74 Points 56 GBs</t>
  </si>
  <si>
    <t>Troy Athens  - Jake Holter</t>
  </si>
  <si>
    <t>20 Goals 11 Assists 31 Points 37 GBs</t>
  </si>
  <si>
    <t>Utica Eisenhower - Luke Mastronardi</t>
  </si>
  <si>
    <t>14 Goals 8 Assists 22 Points 85 GBs</t>
  </si>
  <si>
    <t>38 Goals 24 Assists 62 Points 49 GBs</t>
  </si>
  <si>
    <t>Ann Arbor Pioneer - Angus MacQueen</t>
  </si>
  <si>
    <t>45 Goals 14 Assists 59 Points 47 GBs</t>
  </si>
  <si>
    <t>Birmingham United - Ethan Glaeser</t>
  </si>
  <si>
    <t>30 Goals 22 Assists 52 Points 42 GBs</t>
  </si>
  <si>
    <t>Brighton - Riley Conlen</t>
  </si>
  <si>
    <t>Brother Rice - Ben Eck</t>
  </si>
  <si>
    <t>27 Goals 22 Assists 49 Points 52 GBs</t>
  </si>
  <si>
    <t>Brother Rice - Christian McNulty</t>
  </si>
  <si>
    <t>57 Goals 17 Assists 74 Points 35 GBs</t>
  </si>
  <si>
    <t>Brother Rice - Braden Zarek</t>
  </si>
  <si>
    <t>28 Goals 21 Assists 49 Points 43 GBs</t>
  </si>
  <si>
    <t>Clarkston - Zaidan Green</t>
  </si>
  <si>
    <t>56 Goals 30 Assists 86 Points 25 GBs</t>
  </si>
  <si>
    <t>Clarkston - Nick Ferman</t>
  </si>
  <si>
    <t>35 Goals 19 Assists 54 Points 26 GBs</t>
  </si>
  <si>
    <t>Davison - Bradyn Parrott</t>
  </si>
  <si>
    <t>48 Goals 24 Assists 72 Points 102 GBs</t>
  </si>
  <si>
    <t>Detroit Catholic Central - Jack Cyrek</t>
  </si>
  <si>
    <t>60 Goals 28 Assists 88 Points 73 GBs</t>
  </si>
  <si>
    <t>Detroit Catholic Central - Lachlan Moffatt</t>
  </si>
  <si>
    <t>35 Goals 21 Assists 56 Points 22 GBs</t>
  </si>
  <si>
    <t>East Kentwood - Benjamin Cash</t>
  </si>
  <si>
    <t>94 Goals 32 Assists 126 Points 78 GBs</t>
  </si>
  <si>
    <t>Grand Blanc - Alex Andre</t>
  </si>
  <si>
    <t>53 Goals 28 Assists 81 Points 63 GBs</t>
  </si>
  <si>
    <t>Grand Ledge  - Alex Hoenig</t>
  </si>
  <si>
    <t>41 Goals 42 Assists 83 Points 31 GBs</t>
  </si>
  <si>
    <t>Hartland - Jacob Ross</t>
  </si>
  <si>
    <t>37 Goals 43 Assists 80 Points 22 GBs</t>
  </si>
  <si>
    <t>Hartland - Dylan Ayotte</t>
  </si>
  <si>
    <t>50 Goals 12 Assists 62 Points 25 GBs</t>
  </si>
  <si>
    <t>Holland West Ottawa - Cole Tulgestke</t>
  </si>
  <si>
    <t>44 Goals 31 Assists 75 Points 7 GBs</t>
  </si>
  <si>
    <t>Holt - Robert Weil</t>
  </si>
  <si>
    <t>43 Goals 35 Assists 78 Points 72 GBs</t>
  </si>
  <si>
    <t>Howell - Ryan Tedesco</t>
  </si>
  <si>
    <t>47 Goals 37 Assists 84 Points 38 GBs</t>
  </si>
  <si>
    <t>Hudsonville - Gibson Heethuis</t>
  </si>
  <si>
    <t>63 Goals 42 Assists 105 Points 21 GBs</t>
  </si>
  <si>
    <t>Hudsonville - Jack Zuiderveen</t>
  </si>
  <si>
    <t>57 Goals 53 Assists 110 Points 36 GBs</t>
  </si>
  <si>
    <t>Hudsonville - Will Zuiderveen</t>
  </si>
  <si>
    <t>58 Goals 27 Assists 85 Points 33 GBs</t>
  </si>
  <si>
    <t>Lake Orion - Andrew Parker</t>
  </si>
  <si>
    <t>61 Goals 37 Assists 98 Points 49 GBs</t>
  </si>
  <si>
    <t>Livonia Stevenson - Marcus Dochenetz</t>
  </si>
  <si>
    <t>36 Goals 24 Assists 60 Points 39 GBs</t>
  </si>
  <si>
    <t>Livonia Stevenson - Bennett Trevor</t>
  </si>
  <si>
    <t>36 Goals 29 Assists 65 Points 33 GBs</t>
  </si>
  <si>
    <t>Mona Shores - Luke Beilhartz</t>
  </si>
  <si>
    <t>34 Goals 10 Assists 44 Points 27 GBs</t>
  </si>
  <si>
    <t>Plymouth - Evan Cosgrove</t>
  </si>
  <si>
    <t>35 Goals 14 Assists 49 Points 35 GBs</t>
  </si>
  <si>
    <t>Plymouth - Gavin Timberlake</t>
  </si>
  <si>
    <t>30 Goals 0 Assists 30 Points 20 GBs</t>
  </si>
  <si>
    <t>Port Huron - Silas Klink</t>
  </si>
  <si>
    <t>42 Goals 26 Assists 68 Points 51 GBs</t>
  </si>
  <si>
    <t>Rockford  - Bryce Gordon</t>
  </si>
  <si>
    <t>35 Goals 28 Assists 63 Points 47 GBs</t>
  </si>
  <si>
    <t>Rockford  - Cullen Douglas</t>
  </si>
  <si>
    <t>32 Goals 23 Assists 55 Points 37 GBs</t>
  </si>
  <si>
    <t>Royal Oak - James O'Connor</t>
  </si>
  <si>
    <t>34 Goals 7 Assists 41 Points 56 GBs</t>
  </si>
  <si>
    <t>Salem - Ryan Peters</t>
  </si>
  <si>
    <t>39 Goals 17 Assists 56 Points 47 GBs</t>
  </si>
  <si>
    <t>Salem - Jonathan Seeke</t>
  </si>
  <si>
    <t>36 Goals 18 Assists 54 Points 17 GBs</t>
  </si>
  <si>
    <t>South Lyon - Ben Gridley</t>
  </si>
  <si>
    <t>52 Goals 33 Assists 85 Points 59 GBs</t>
  </si>
  <si>
    <t>South Lyon - Aidan Meyers</t>
  </si>
  <si>
    <t>32 Goals 47 Assists 79 Points 33 GBs</t>
  </si>
  <si>
    <t>Traverse City United - Caleb Lewandowski</t>
  </si>
  <si>
    <t>45 Goals 60 Assists 105 Points 64 GBs</t>
  </si>
  <si>
    <t>Traverse City United - Jackson Dobreff</t>
  </si>
  <si>
    <t>32 Goals 16 Assists 48 Points 55 GBs</t>
  </si>
  <si>
    <t>Traverse City United - Gavin Hysell</t>
  </si>
  <si>
    <t>60 Goals 18 Assists 78 Points 34 GBs</t>
  </si>
  <si>
    <t>Walled Lake Northern - Lachlan Conway</t>
  </si>
  <si>
    <t>42 Goals 28 Assists 70 Points 14 GBs</t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</si>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</sst>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1"/>
      <color theme="1"/>
      <name val="Calibri"/>
    </font>
    <font>
      <sz val="10"/>
      <color theme="1"/>
      <name val="Arial"/>
      <scheme val="minor"/>
    </font>
    <font>
      <sz val="11"/>
      <color rgb="FF000000"/>
      <name val="Calibri"/>
    </font>
    <font>
      <sz val="10"/>
      <color theme="1"/>
      <name val="Arial"/>
      <scheme val="minor"/>
    </font>
    <font>
      <sz val="10"/>
      <color rgb="FF222222"/>
      <name val="Arial"/>
      <scheme val="minor"/>
    </font>
    <font>
      <b/>
      <sz val="10"/>
      <color theme="1"/>
      <name val="Arial"/>
      <scheme val="minor"/>
    </font>
    <font>
      <sz val="10"/>
      <color theme="5"/>
      <name val="Arial"/>
      <scheme val="minor"/>
    </font>
    <font>
      <sz val="11"/>
      <color theme="1"/>
      <name val="Inconsolata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Arial"/>
      <scheme val="minor"/>
    </font>
    <font>
      <sz val="10"/>
      <color rgb="FF222222"/>
      <name val="Arial"/>
    </font>
    <font>
      <sz val="11"/>
      <color rgb="FF000000"/>
      <name val="Docs-Calibri"/>
    </font>
    <font>
      <sz val="10"/>
      <name val="Arial"/>
    </font>
  </fonts>
  <fills count="1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2" borderId="0" xfId="0" applyFont="1" applyFill="1" applyAlignment="1"/>
    <xf numFmtId="0" fontId="2" fillId="3" borderId="0" xfId="0" applyFont="1" applyFill="1" applyAlignment="1"/>
    <xf numFmtId="0" fontId="2" fillId="4" borderId="0" xfId="0" applyFont="1" applyFill="1" applyAlignment="1"/>
    <xf numFmtId="0" fontId="2" fillId="5" borderId="0" xfId="0" applyFont="1" applyFill="1" applyAlignment="1"/>
    <xf numFmtId="0" fontId="2" fillId="6" borderId="0" xfId="0" applyFont="1" applyFill="1" applyAlignment="1"/>
    <xf numFmtId="0" fontId="2" fillId="7" borderId="0" xfId="0" applyFont="1" applyFill="1" applyAlignment="1"/>
    <xf numFmtId="0" fontId="2" fillId="8" borderId="0" xfId="0" applyFont="1" applyFill="1" applyAlignment="1"/>
    <xf numFmtId="0" fontId="2" fillId="9" borderId="0" xfId="0" applyFont="1" applyFill="1" applyAlignment="1"/>
    <xf numFmtId="0" fontId="3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/>
    <xf numFmtId="0" fontId="4" fillId="3" borderId="0" xfId="0" applyFont="1" applyFill="1" applyAlignment="1"/>
    <xf numFmtId="0" fontId="4" fillId="4" borderId="0" xfId="0" applyFont="1" applyFill="1" applyAlignment="1"/>
    <xf numFmtId="0" fontId="4" fillId="5" borderId="0" xfId="0" applyFont="1" applyFill="1" applyAlignment="1"/>
    <xf numFmtId="0" fontId="4" fillId="6" borderId="0" xfId="0" applyFont="1" applyFill="1" applyAlignment="1"/>
    <xf numFmtId="0" fontId="4" fillId="7" borderId="0" xfId="0" applyFont="1" applyFill="1" applyAlignment="1"/>
    <xf numFmtId="0" fontId="4" fillId="8" borderId="0" xfId="0" applyFont="1" applyFill="1" applyAlignment="1"/>
    <xf numFmtId="0" fontId="4" fillId="9" borderId="0" xfId="0" applyFont="1" applyFill="1" applyAlignment="1"/>
    <xf numFmtId="0" fontId="4" fillId="3" borderId="0" xfId="0" applyFont="1" applyFill="1" applyAlignment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3" fillId="0" borderId="0" xfId="0" applyFont="1" applyAlignment="1"/>
    <xf numFmtId="0" fontId="4" fillId="4" borderId="0" xfId="0" applyFont="1" applyFill="1" applyAlignment="1"/>
    <xf numFmtId="0" fontId="0" fillId="2" borderId="0" xfId="0" applyFont="1" applyFill="1" applyAlignment="1">
      <alignment horizontal="left"/>
    </xf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5" borderId="0" xfId="0" applyFont="1" applyFill="1" applyAlignment="1"/>
    <xf numFmtId="0" fontId="4" fillId="6" borderId="0" xfId="0" applyFont="1" applyFill="1" applyAlignment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7" borderId="0" xfId="0" applyFont="1" applyFill="1" applyAlignment="1"/>
    <xf numFmtId="0" fontId="4" fillId="8" borderId="0" xfId="0" applyFont="1" applyFill="1" applyAlignment="1"/>
    <xf numFmtId="0" fontId="4" fillId="9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/>
    <xf numFmtId="0" fontId="5" fillId="3" borderId="0" xfId="0" applyFont="1" applyFill="1" applyAlignment="1">
      <alignment horizontal="left"/>
    </xf>
    <xf numFmtId="0" fontId="5" fillId="4" borderId="0" xfId="0" applyFont="1" applyFill="1" applyAlignment="1"/>
    <xf numFmtId="0" fontId="5" fillId="5" borderId="0" xfId="0" applyFont="1" applyFill="1" applyAlignment="1"/>
    <xf numFmtId="0" fontId="5" fillId="6" borderId="0" xfId="0" applyFont="1" applyFill="1" applyAlignment="1"/>
    <xf numFmtId="0" fontId="5" fillId="6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3" fillId="10" borderId="0" xfId="0" applyFont="1" applyFill="1" applyAlignment="1"/>
    <xf numFmtId="0" fontId="0" fillId="4" borderId="0" xfId="0" applyFont="1" applyFill="1" applyAlignment="1"/>
    <xf numFmtId="0" fontId="0" fillId="4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0" fillId="6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6" fillId="11" borderId="0" xfId="0" applyFont="1" applyFill="1" applyAlignment="1"/>
    <xf numFmtId="0" fontId="7" fillId="4" borderId="0" xfId="0" applyFont="1" applyFill="1"/>
    <xf numFmtId="0" fontId="7" fillId="4" borderId="0" xfId="0" applyFont="1" applyFill="1"/>
    <xf numFmtId="0" fontId="0" fillId="7" borderId="0" xfId="0" applyFont="1" applyFill="1" applyAlignment="1">
      <alignment horizontal="left"/>
    </xf>
    <xf numFmtId="0" fontId="2" fillId="0" borderId="0" xfId="0" applyFont="1"/>
    <xf numFmtId="0" fontId="4" fillId="2" borderId="0" xfId="0" applyFont="1" applyFill="1"/>
    <xf numFmtId="0" fontId="4" fillId="3" borderId="0" xfId="0" applyFont="1" applyFill="1"/>
    <xf numFmtId="0" fontId="2" fillId="0" borderId="0" xfId="0" applyFont="1" applyAlignment="1">
      <alignment horizontal="center"/>
    </xf>
    <xf numFmtId="0" fontId="4" fillId="10" borderId="0" xfId="0" applyFont="1" applyFill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0" borderId="0" xfId="0" applyFont="1" applyAlignment="1">
      <alignment horizontal="center"/>
    </xf>
    <xf numFmtId="0" fontId="8" fillId="10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9" fillId="0" borderId="0" xfId="0" applyFont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0" fontId="4" fillId="2" borderId="1" xfId="0" applyFont="1" applyFill="1" applyBorder="1" applyAlignment="1"/>
    <xf numFmtId="0" fontId="4" fillId="3" borderId="1" xfId="0" applyFont="1" applyFill="1" applyBorder="1" applyAlignment="1"/>
    <xf numFmtId="0" fontId="4" fillId="4" borderId="1" xfId="0" applyFont="1" applyFill="1" applyBorder="1" applyAlignment="1"/>
    <xf numFmtId="0" fontId="4" fillId="5" borderId="1" xfId="0" applyFont="1" applyFill="1" applyBorder="1" applyAlignment="1"/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/>
    <xf numFmtId="0" fontId="1" fillId="10" borderId="0" xfId="0" applyFont="1" applyFill="1" applyAlignment="1"/>
    <xf numFmtId="0" fontId="1" fillId="10" borderId="0" xfId="0" applyFont="1" applyFill="1" applyAlignment="1">
      <alignment horizontal="right"/>
    </xf>
    <xf numFmtId="0" fontId="2" fillId="12" borderId="0" xfId="0" applyFont="1" applyFill="1" applyAlignment="1"/>
    <xf numFmtId="0" fontId="2" fillId="12" borderId="0" xfId="0" applyFont="1" applyFill="1"/>
    <xf numFmtId="0" fontId="2" fillId="13" borderId="0" xfId="0" applyFont="1" applyFill="1" applyAlignment="1"/>
    <xf numFmtId="10" fontId="2" fillId="12" borderId="0" xfId="0" applyNumberFormat="1" applyFont="1" applyFill="1" applyAlignment="1"/>
    <xf numFmtId="0" fontId="2" fillId="0" borderId="0" xfId="0" applyFont="1" applyAlignment="1"/>
    <xf numFmtId="0" fontId="3" fillId="12" borderId="0" xfId="0" applyFont="1" applyFill="1" applyAlignment="1"/>
    <xf numFmtId="0" fontId="2" fillId="12" borderId="0" xfId="0" applyFont="1" applyFill="1"/>
    <xf numFmtId="0" fontId="9" fillId="10" borderId="0" xfId="0" applyFont="1" applyFill="1" applyAlignment="1">
      <alignment horizontal="right"/>
    </xf>
    <xf numFmtId="0" fontId="9" fillId="0" borderId="0" xfId="0" applyFont="1" applyAlignment="1"/>
    <xf numFmtId="0" fontId="9" fillId="10" borderId="0" xfId="0" applyFont="1" applyFill="1" applyAlignme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10" borderId="0" xfId="0" applyFont="1" applyFill="1" applyAlignment="1"/>
    <xf numFmtId="0" fontId="9" fillId="0" borderId="0" xfId="0" applyFont="1" applyAlignment="1">
      <alignment horizontal="right"/>
    </xf>
    <xf numFmtId="0" fontId="9" fillId="10" borderId="0" xfId="0" applyFont="1" applyFill="1" applyAlignment="1">
      <alignment horizontal="right"/>
    </xf>
    <xf numFmtId="0" fontId="1" fillId="10" borderId="0" xfId="0" applyFont="1" applyFill="1" applyAlignment="1"/>
    <xf numFmtId="0" fontId="9" fillId="0" borderId="0" xfId="0" applyFont="1" applyAlignment="1">
      <alignment horizontal="left"/>
    </xf>
    <xf numFmtId="0" fontId="3" fillId="12" borderId="0" xfId="0" applyFont="1" applyFill="1" applyAlignment="1"/>
    <xf numFmtId="0" fontId="9" fillId="0" borderId="0" xfId="0" applyFont="1" applyAlignment="1">
      <alignment horizontal="right"/>
    </xf>
    <xf numFmtId="0" fontId="9" fillId="10" borderId="0" xfId="0" applyFont="1" applyFill="1" applyAlignment="1"/>
    <xf numFmtId="0" fontId="10" fillId="0" borderId="0" xfId="0" applyFont="1" applyAlignment="1">
      <alignment horizontal="left"/>
    </xf>
    <xf numFmtId="0" fontId="9" fillId="10" borderId="2" xfId="0" applyFont="1" applyFill="1" applyBorder="1" applyAlignment="1"/>
    <xf numFmtId="0" fontId="2" fillId="0" borderId="0" xfId="0" applyFont="1"/>
    <xf numFmtId="10" fontId="2" fillId="0" borderId="0" xfId="0" applyNumberFormat="1" applyFont="1"/>
    <xf numFmtId="10" fontId="2" fillId="0" borderId="0" xfId="0" applyNumberFormat="1" applyFont="1" applyAlignment="1"/>
    <xf numFmtId="0" fontId="4" fillId="0" borderId="0" xfId="0" applyFont="1" applyAlignment="1"/>
    <xf numFmtId="0" fontId="4" fillId="0" borderId="0" xfId="0" applyFont="1"/>
    <xf numFmtId="0" fontId="4" fillId="14" borderId="0" xfId="0" applyFont="1" applyFill="1" applyAlignment="1"/>
    <xf numFmtId="0" fontId="4" fillId="14" borderId="0" xfId="0" applyFont="1" applyFill="1"/>
    <xf numFmtId="0" fontId="4" fillId="15" borderId="0" xfId="0" applyFont="1" applyFill="1" applyAlignment="1"/>
    <xf numFmtId="0" fontId="4" fillId="15" borderId="0" xfId="0" applyFont="1" applyFill="1"/>
    <xf numFmtId="0" fontId="2" fillId="14" borderId="0" xfId="0" applyFont="1" applyFill="1"/>
    <xf numFmtId="0" fontId="2" fillId="14" borderId="0" xfId="0" applyFont="1" applyFill="1" applyAlignment="1"/>
    <xf numFmtId="0" fontId="2" fillId="15" borderId="0" xfId="0" applyFont="1" applyFill="1"/>
    <xf numFmtId="0" fontId="2" fillId="15" borderId="0" xfId="0" applyFont="1" applyFill="1" applyAlignment="1"/>
    <xf numFmtId="0" fontId="4" fillId="10" borderId="0" xfId="0" applyFont="1" applyFill="1"/>
    <xf numFmtId="10" fontId="4" fillId="15" borderId="0" xfId="0" applyNumberFormat="1" applyFont="1" applyFill="1" applyAlignment="1"/>
    <xf numFmtId="4" fontId="2" fillId="0" borderId="0" xfId="0" applyNumberFormat="1" applyFont="1"/>
    <xf numFmtId="9" fontId="2" fillId="0" borderId="0" xfId="0" applyNumberFormat="1" applyFont="1"/>
    <xf numFmtId="0" fontId="2" fillId="0" borderId="3" xfId="0" applyFont="1" applyBorder="1" applyAlignment="1"/>
    <xf numFmtId="0" fontId="2" fillId="0" borderId="4" xfId="0" applyFont="1" applyBorder="1"/>
    <xf numFmtId="0" fontId="2" fillId="0" borderId="3" xfId="0" applyFont="1" applyBorder="1"/>
    <xf numFmtId="0" fontId="2" fillId="16" borderId="3" xfId="0" applyFont="1" applyFill="1" applyBorder="1" applyAlignment="1"/>
    <xf numFmtId="0" fontId="2" fillId="16" borderId="0" xfId="0" applyFont="1" applyFill="1" applyAlignment="1"/>
    <xf numFmtId="0" fontId="2" fillId="16" borderId="4" xfId="0" applyFont="1" applyFill="1" applyBorder="1" applyAlignment="1"/>
    <xf numFmtId="0" fontId="2" fillId="15" borderId="3" xfId="0" applyFont="1" applyFill="1" applyBorder="1"/>
    <xf numFmtId="0" fontId="2" fillId="15" borderId="4" xfId="0" applyFont="1" applyFill="1" applyBorder="1"/>
    <xf numFmtId="0" fontId="2" fillId="0" borderId="4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11" borderId="3" xfId="0" applyFont="1" applyFill="1" applyBorder="1"/>
    <xf numFmtId="0" fontId="2" fillId="11" borderId="0" xfId="0" applyFont="1" applyFill="1"/>
    <xf numFmtId="0" fontId="2" fillId="11" borderId="4" xfId="0" applyFont="1" applyFill="1" applyBorder="1"/>
    <xf numFmtId="0" fontId="2" fillId="14" borderId="3" xfId="0" applyFont="1" applyFill="1" applyBorder="1"/>
    <xf numFmtId="0" fontId="2" fillId="14" borderId="4" xfId="0" applyFont="1" applyFill="1" applyBorder="1"/>
    <xf numFmtId="0" fontId="2" fillId="17" borderId="3" xfId="0" applyFont="1" applyFill="1" applyBorder="1"/>
    <xf numFmtId="0" fontId="2" fillId="17" borderId="0" xfId="0" applyFont="1" applyFill="1" applyAlignment="1"/>
    <xf numFmtId="0" fontId="2" fillId="17" borderId="4" xfId="0" applyFont="1" applyFill="1" applyBorder="1"/>
    <xf numFmtId="0" fontId="2" fillId="17" borderId="0" xfId="0" applyFont="1" applyFill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0" fillId="0" borderId="0" xfId="0" applyFont="1" applyAlignment="1">
      <alignment horizontal="left"/>
    </xf>
    <xf numFmtId="0" fontId="10" fillId="10" borderId="0" xfId="0" applyFont="1" applyFill="1" applyAlignment="1">
      <alignment horizontal="left"/>
    </xf>
    <xf numFmtId="0" fontId="2" fillId="11" borderId="0" xfId="0" applyFont="1" applyFill="1" applyAlignment="1"/>
    <xf numFmtId="0" fontId="3" fillId="12" borderId="0" xfId="0" applyFont="1" applyFill="1" applyAlignment="1"/>
    <xf numFmtId="0" fontId="13" fillId="0" borderId="0" xfId="0" applyFont="1" applyAlignment="1">
      <alignment horizontal="left"/>
    </xf>
    <xf numFmtId="0" fontId="13" fillId="10" borderId="0" xfId="0" applyFont="1" applyFill="1" applyAlignment="1">
      <alignment horizontal="left"/>
    </xf>
    <xf numFmtId="0" fontId="1" fillId="0" borderId="2" xfId="0" applyFont="1" applyBorder="1" applyAlignment="1"/>
    <xf numFmtId="0" fontId="13" fillId="10" borderId="0" xfId="0" applyFont="1" applyFill="1" applyAlignment="1">
      <alignment horizontal="left"/>
    </xf>
    <xf numFmtId="10" fontId="4" fillId="0" borderId="0" xfId="0" applyNumberFormat="1" applyFont="1" applyAlignment="1"/>
    <xf numFmtId="0" fontId="2" fillId="0" borderId="14" xfId="0" applyFont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1" fillId="0" borderId="3" xfId="0" applyFont="1" applyBorder="1" applyAlignment="1"/>
    <xf numFmtId="0" fontId="1" fillId="0" borderId="16" xfId="0" applyFont="1" applyBorder="1" applyAlignment="1"/>
    <xf numFmtId="0" fontId="0" fillId="0" borderId="0" xfId="0" applyFont="1" applyAlignment="1"/>
    <xf numFmtId="0" fontId="2" fillId="11" borderId="11" xfId="0" applyFont="1" applyFill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  <xf numFmtId="0" fontId="2" fillId="14" borderId="11" xfId="0" applyFont="1" applyFill="1" applyBorder="1" applyAlignment="1">
      <alignment horizontal="center"/>
    </xf>
    <xf numFmtId="0" fontId="2" fillId="0" borderId="11" xfId="0" applyFont="1" applyBorder="1"/>
    <xf numFmtId="0" fontId="2" fillId="0" borderId="5" xfId="0" applyFont="1" applyBorder="1"/>
    <xf numFmtId="0" fontId="14" fillId="0" borderId="6" xfId="0" applyFont="1" applyBorder="1"/>
    <xf numFmtId="0" fontId="14" fillId="0" borderId="7" xfId="0" applyFont="1" applyBorder="1"/>
    <xf numFmtId="0" fontId="2" fillId="0" borderId="11" xfId="0" applyFont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17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7" xfId="0" applyFont="1" applyBorder="1" applyAlignment="1"/>
    <xf numFmtId="0" fontId="0" fillId="0" borderId="17" xfId="0" applyFont="1" applyBorder="1" applyAlignment="1"/>
    <xf numFmtId="0" fontId="2" fillId="0" borderId="17" xfId="0" applyFont="1" applyBorder="1"/>
    <xf numFmtId="0" fontId="2" fillId="16" borderId="17" xfId="0" applyFont="1" applyFill="1" applyBorder="1" applyAlignment="1"/>
    <xf numFmtId="0" fontId="2" fillId="15" borderId="17" xfId="0" applyFont="1" applyFill="1" applyBorder="1" applyAlignment="1"/>
    <xf numFmtId="0" fontId="2" fillId="15" borderId="17" xfId="0" applyFont="1" applyFill="1" applyBorder="1"/>
    <xf numFmtId="0" fontId="3" fillId="0" borderId="17" xfId="0" applyFont="1" applyBorder="1" applyAlignment="1"/>
    <xf numFmtId="0" fontId="9" fillId="0" borderId="17" xfId="0" applyFont="1" applyBorder="1" applyAlignment="1"/>
    <xf numFmtId="0" fontId="1" fillId="0" borderId="17" xfId="0" applyFont="1" applyBorder="1" applyAlignment="1"/>
    <xf numFmtId="0" fontId="2" fillId="11" borderId="17" xfId="0" applyFont="1" applyFill="1" applyBorder="1"/>
    <xf numFmtId="0" fontId="10" fillId="0" borderId="17" xfId="0" applyFont="1" applyBorder="1" applyAlignment="1">
      <alignment horizontal="left"/>
    </xf>
    <xf numFmtId="0" fontId="2" fillId="14" borderId="17" xfId="0" applyFont="1" applyFill="1" applyBorder="1"/>
    <xf numFmtId="0" fontId="2" fillId="14" borderId="17" xfId="0" applyFont="1" applyFill="1" applyBorder="1" applyAlignment="1"/>
    <xf numFmtId="0" fontId="2" fillId="17" borderId="17" xfId="0" applyFont="1" applyFill="1" applyBorder="1"/>
    <xf numFmtId="0" fontId="11" fillId="17" borderId="17" xfId="0" applyFont="1" applyFill="1" applyBorder="1" applyAlignment="1"/>
    <xf numFmtId="0" fontId="2" fillId="17" borderId="17" xfId="0" applyFont="1" applyFill="1" applyBorder="1" applyAlignment="1"/>
    <xf numFmtId="0" fontId="4" fillId="0" borderId="17" xfId="0" applyFont="1" applyBorder="1" applyAlignment="1"/>
    <xf numFmtId="0" fontId="12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2%20All-State%20Nomination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 All-State Nomina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129"/>
  <sheetViews>
    <sheetView workbookViewId="0"/>
  </sheetViews>
  <sheetFormatPr defaultColWidth="12.6640625" defaultRowHeight="15.75" customHeight="1"/>
  <cols>
    <col min="1" max="1" width="19.109375" customWidth="1"/>
    <col min="2" max="2" width="6.109375" customWidth="1"/>
    <col min="3" max="3" width="7.109375" customWidth="1"/>
  </cols>
  <sheetData>
    <row r="1" spans="1:27" ht="13.2">
      <c r="A1" s="3" t="s">
        <v>60</v>
      </c>
      <c r="B1" s="3" t="s">
        <v>0</v>
      </c>
      <c r="C1" s="3" t="s">
        <v>61</v>
      </c>
      <c r="D1" s="4" t="s">
        <v>62</v>
      </c>
      <c r="E1" s="4"/>
      <c r="F1" s="4"/>
      <c r="G1" s="5" t="s">
        <v>63</v>
      </c>
      <c r="H1" s="5"/>
      <c r="I1" s="5"/>
      <c r="J1" s="6" t="s">
        <v>64</v>
      </c>
      <c r="K1" s="6"/>
      <c r="L1" s="6"/>
      <c r="M1" s="7" t="s">
        <v>65</v>
      </c>
      <c r="N1" s="7"/>
      <c r="O1" s="7"/>
      <c r="P1" s="8" t="s">
        <v>66</v>
      </c>
      <c r="Q1" s="8"/>
      <c r="R1" s="8"/>
      <c r="S1" s="9" t="s">
        <v>67</v>
      </c>
      <c r="T1" s="9"/>
      <c r="U1" s="9"/>
      <c r="V1" s="10" t="s">
        <v>68</v>
      </c>
      <c r="W1" s="10"/>
      <c r="X1" s="10"/>
      <c r="Y1" s="11" t="s">
        <v>69</v>
      </c>
      <c r="Z1" s="11"/>
      <c r="AA1" s="11"/>
    </row>
    <row r="2" spans="1:27" ht="15.75" customHeight="1">
      <c r="A2" s="12"/>
      <c r="B2" s="13"/>
      <c r="D2" s="14" t="s">
        <v>70</v>
      </c>
      <c r="E2" s="14" t="s">
        <v>71</v>
      </c>
      <c r="F2" s="14" t="s">
        <v>72</v>
      </c>
      <c r="G2" s="15" t="s">
        <v>70</v>
      </c>
      <c r="H2" s="15" t="s">
        <v>71</v>
      </c>
      <c r="I2" s="15" t="s">
        <v>72</v>
      </c>
      <c r="J2" s="16" t="s">
        <v>70</v>
      </c>
      <c r="K2" s="16" t="s">
        <v>71</v>
      </c>
      <c r="L2" s="16" t="s">
        <v>72</v>
      </c>
      <c r="M2" s="17" t="s">
        <v>70</v>
      </c>
      <c r="N2" s="17" t="s">
        <v>71</v>
      </c>
      <c r="O2" s="17" t="s">
        <v>72</v>
      </c>
      <c r="P2" s="18" t="s">
        <v>70</v>
      </c>
      <c r="Q2" s="18" t="s">
        <v>71</v>
      </c>
      <c r="R2" s="18" t="s">
        <v>72</v>
      </c>
      <c r="S2" s="19" t="s">
        <v>70</v>
      </c>
      <c r="T2" s="19" t="s">
        <v>71</v>
      </c>
      <c r="U2" s="19" t="s">
        <v>72</v>
      </c>
      <c r="V2" s="20" t="s">
        <v>70</v>
      </c>
      <c r="W2" s="20" t="s">
        <v>71</v>
      </c>
      <c r="X2" s="20" t="s">
        <v>72</v>
      </c>
      <c r="Y2" s="21" t="s">
        <v>70</v>
      </c>
      <c r="Z2" s="21" t="s">
        <v>71</v>
      </c>
      <c r="AA2" s="21" t="s">
        <v>72</v>
      </c>
    </row>
    <row r="3" spans="1:27" ht="15.75" customHeight="1">
      <c r="A3" s="13" t="s">
        <v>55</v>
      </c>
      <c r="B3" s="13">
        <v>2</v>
      </c>
      <c r="C3" s="3">
        <v>2</v>
      </c>
      <c r="D3" s="14" t="s">
        <v>73</v>
      </c>
      <c r="E3" s="14" t="s">
        <v>74</v>
      </c>
      <c r="F3" s="14" t="s">
        <v>75</v>
      </c>
      <c r="G3" s="22" t="s">
        <v>76</v>
      </c>
      <c r="H3" s="22" t="s">
        <v>77</v>
      </c>
      <c r="I3" s="22" t="s">
        <v>78</v>
      </c>
      <c r="J3" s="23"/>
      <c r="K3" s="23"/>
      <c r="L3" s="23"/>
      <c r="M3" s="24"/>
      <c r="N3" s="24"/>
      <c r="O3" s="24"/>
      <c r="P3" s="25"/>
      <c r="Q3" s="25"/>
      <c r="R3" s="25"/>
      <c r="S3" s="26"/>
      <c r="T3" s="26"/>
      <c r="U3" s="26"/>
      <c r="V3" s="27"/>
      <c r="W3" s="27"/>
      <c r="X3" s="27"/>
      <c r="Y3" s="28"/>
      <c r="Z3" s="28"/>
      <c r="AA3" s="28"/>
    </row>
    <row r="4" spans="1:27" ht="15.75" customHeight="1">
      <c r="A4" s="29" t="s">
        <v>25</v>
      </c>
      <c r="B4" s="29">
        <v>1</v>
      </c>
      <c r="C4" s="3">
        <v>2</v>
      </c>
      <c r="D4" s="14" t="s">
        <v>79</v>
      </c>
      <c r="E4" s="14" t="s">
        <v>80</v>
      </c>
      <c r="F4" s="14" t="s">
        <v>81</v>
      </c>
      <c r="G4" s="22" t="s">
        <v>82</v>
      </c>
      <c r="H4" s="22" t="s">
        <v>83</v>
      </c>
      <c r="I4" s="22" t="s">
        <v>84</v>
      </c>
      <c r="J4" s="23"/>
      <c r="K4" s="23"/>
      <c r="L4" s="23"/>
      <c r="M4" s="24"/>
      <c r="N4" s="24"/>
      <c r="O4" s="24"/>
      <c r="P4" s="25"/>
      <c r="Q4" s="25"/>
      <c r="R4" s="25"/>
      <c r="S4" s="26"/>
      <c r="T4" s="26"/>
      <c r="U4" s="26"/>
      <c r="V4" s="27"/>
      <c r="W4" s="27"/>
      <c r="X4" s="27"/>
      <c r="Y4" s="28"/>
      <c r="Z4" s="28"/>
      <c r="AA4" s="28"/>
    </row>
    <row r="5" spans="1:27" ht="15.75" customHeight="1">
      <c r="A5" s="13" t="s">
        <v>23</v>
      </c>
      <c r="B5" s="13">
        <v>2</v>
      </c>
      <c r="C5" s="3">
        <v>3</v>
      </c>
      <c r="D5" s="14" t="s">
        <v>85</v>
      </c>
      <c r="E5" s="14" t="s">
        <v>86</v>
      </c>
      <c r="F5" s="14" t="s">
        <v>87</v>
      </c>
      <c r="G5" s="22" t="s">
        <v>73</v>
      </c>
      <c r="H5" s="22" t="s">
        <v>88</v>
      </c>
      <c r="I5" s="22" t="s">
        <v>89</v>
      </c>
      <c r="J5" s="30" t="s">
        <v>90</v>
      </c>
      <c r="K5" s="30" t="s">
        <v>86</v>
      </c>
      <c r="L5" s="30" t="s">
        <v>91</v>
      </c>
      <c r="M5" s="24"/>
      <c r="N5" s="24"/>
      <c r="O5" s="24"/>
      <c r="P5" s="25"/>
      <c r="Q5" s="25"/>
      <c r="R5" s="25"/>
      <c r="S5" s="26"/>
      <c r="T5" s="26"/>
      <c r="U5" s="26"/>
      <c r="V5" s="27"/>
      <c r="W5" s="27"/>
      <c r="X5" s="27"/>
      <c r="Y5" s="28"/>
      <c r="Z5" s="28"/>
      <c r="AA5" s="28"/>
    </row>
    <row r="6" spans="1:27" ht="15.75" customHeight="1">
      <c r="A6" s="29" t="s">
        <v>46</v>
      </c>
      <c r="B6" s="29">
        <v>2</v>
      </c>
      <c r="C6" s="3">
        <v>3</v>
      </c>
      <c r="D6" s="14" t="s">
        <v>85</v>
      </c>
      <c r="E6" s="31" t="s">
        <v>92</v>
      </c>
      <c r="F6" s="14" t="s">
        <v>32</v>
      </c>
      <c r="G6" s="22" t="s">
        <v>73</v>
      </c>
      <c r="H6" s="22" t="s">
        <v>93</v>
      </c>
      <c r="I6" s="22" t="s">
        <v>94</v>
      </c>
      <c r="J6" s="30" t="s">
        <v>76</v>
      </c>
      <c r="K6" s="30" t="s">
        <v>95</v>
      </c>
      <c r="L6" s="30" t="s">
        <v>96</v>
      </c>
      <c r="M6" s="24"/>
      <c r="N6" s="24"/>
      <c r="O6" s="24"/>
      <c r="P6" s="25"/>
      <c r="Q6" s="25"/>
      <c r="R6" s="25"/>
      <c r="S6" s="26"/>
      <c r="T6" s="26"/>
      <c r="U6" s="26"/>
      <c r="V6" s="27"/>
      <c r="W6" s="27"/>
      <c r="X6" s="27"/>
      <c r="Y6" s="28"/>
      <c r="Z6" s="28"/>
      <c r="AA6" s="28"/>
    </row>
    <row r="7" spans="1:27" ht="15.75" customHeight="1">
      <c r="A7" s="29" t="s">
        <v>58</v>
      </c>
      <c r="B7" s="29">
        <v>2</v>
      </c>
      <c r="C7" s="3">
        <v>1</v>
      </c>
      <c r="D7" s="14" t="s">
        <v>85</v>
      </c>
      <c r="E7" s="14" t="s">
        <v>97</v>
      </c>
      <c r="F7" s="14" t="s">
        <v>98</v>
      </c>
      <c r="G7" s="32"/>
      <c r="H7" s="32"/>
      <c r="I7" s="32"/>
      <c r="J7" s="33"/>
      <c r="K7" s="33"/>
      <c r="L7" s="33"/>
      <c r="M7" s="34"/>
      <c r="N7" s="34"/>
      <c r="O7" s="34"/>
      <c r="P7" s="35"/>
      <c r="Q7" s="35"/>
      <c r="R7" s="35"/>
      <c r="S7" s="26"/>
      <c r="T7" s="26"/>
      <c r="U7" s="26"/>
      <c r="V7" s="27"/>
      <c r="W7" s="27"/>
      <c r="X7" s="27"/>
      <c r="Y7" s="28"/>
      <c r="Z7" s="28"/>
      <c r="AA7" s="28"/>
    </row>
    <row r="8" spans="1:27" ht="15.75" customHeight="1">
      <c r="A8" s="12" t="s">
        <v>99</v>
      </c>
      <c r="B8" s="13">
        <v>1</v>
      </c>
      <c r="C8" s="3">
        <v>3</v>
      </c>
      <c r="D8" s="14" t="s">
        <v>79</v>
      </c>
      <c r="E8" s="14" t="s">
        <v>100</v>
      </c>
      <c r="F8" s="14" t="s">
        <v>101</v>
      </c>
      <c r="G8" s="22" t="s">
        <v>82</v>
      </c>
      <c r="H8" s="22" t="s">
        <v>102</v>
      </c>
      <c r="I8" s="22" t="s">
        <v>103</v>
      </c>
      <c r="J8" s="30" t="s">
        <v>82</v>
      </c>
      <c r="K8" s="30" t="s">
        <v>104</v>
      </c>
      <c r="L8" s="30" t="s">
        <v>105</v>
      </c>
      <c r="M8" s="34"/>
      <c r="N8" s="34"/>
      <c r="O8" s="34"/>
      <c r="P8" s="35"/>
      <c r="Q8" s="35"/>
      <c r="R8" s="35"/>
      <c r="S8" s="26"/>
      <c r="T8" s="26"/>
      <c r="U8" s="26"/>
      <c r="V8" s="27"/>
      <c r="W8" s="27"/>
      <c r="X8" s="27"/>
      <c r="Y8" s="28"/>
      <c r="Z8" s="28"/>
      <c r="AA8" s="28"/>
    </row>
    <row r="9" spans="1:27" ht="15.75" customHeight="1">
      <c r="A9" s="12" t="s">
        <v>12</v>
      </c>
      <c r="B9" s="13">
        <v>1</v>
      </c>
      <c r="C9" s="3">
        <v>5</v>
      </c>
      <c r="D9" s="14" t="s">
        <v>85</v>
      </c>
      <c r="E9" s="14" t="s">
        <v>106</v>
      </c>
      <c r="F9" s="14" t="s">
        <v>107</v>
      </c>
      <c r="G9" s="22" t="s">
        <v>73</v>
      </c>
      <c r="H9" s="22" t="s">
        <v>108</v>
      </c>
      <c r="I9" s="22" t="s">
        <v>109</v>
      </c>
      <c r="J9" s="30" t="s">
        <v>79</v>
      </c>
      <c r="K9" s="30" t="s">
        <v>110</v>
      </c>
      <c r="L9" s="30" t="s">
        <v>111</v>
      </c>
      <c r="M9" s="36" t="s">
        <v>82</v>
      </c>
      <c r="N9" s="36" t="s">
        <v>112</v>
      </c>
      <c r="O9" s="36" t="s">
        <v>113</v>
      </c>
      <c r="P9" s="37" t="s">
        <v>114</v>
      </c>
      <c r="Q9" s="37" t="s">
        <v>115</v>
      </c>
      <c r="R9" s="37" t="s">
        <v>116</v>
      </c>
      <c r="S9" s="38"/>
      <c r="T9" s="38"/>
      <c r="U9" s="38"/>
      <c r="V9" s="39"/>
      <c r="W9" s="39"/>
      <c r="X9" s="39"/>
      <c r="Y9" s="40"/>
      <c r="Z9" s="40"/>
      <c r="AA9" s="40"/>
    </row>
    <row r="10" spans="1:27" ht="15.75" customHeight="1">
      <c r="A10" s="12" t="s">
        <v>117</v>
      </c>
      <c r="B10" s="13">
        <v>1</v>
      </c>
      <c r="C10" s="3">
        <v>8</v>
      </c>
      <c r="D10" s="14" t="s">
        <v>73</v>
      </c>
      <c r="E10" s="14" t="s">
        <v>118</v>
      </c>
      <c r="F10" s="14" t="s">
        <v>119</v>
      </c>
      <c r="G10" s="22" t="s">
        <v>79</v>
      </c>
      <c r="H10" s="22" t="s">
        <v>120</v>
      </c>
      <c r="I10" s="22" t="s">
        <v>121</v>
      </c>
      <c r="J10" s="30" t="s">
        <v>73</v>
      </c>
      <c r="K10" s="30" t="s">
        <v>122</v>
      </c>
      <c r="L10" s="30" t="s">
        <v>123</v>
      </c>
      <c r="M10" s="36" t="s">
        <v>82</v>
      </c>
      <c r="N10" s="36" t="s">
        <v>124</v>
      </c>
      <c r="O10" s="36" t="s">
        <v>125</v>
      </c>
      <c r="P10" s="37" t="s">
        <v>79</v>
      </c>
      <c r="Q10" s="37" t="s">
        <v>126</v>
      </c>
      <c r="R10" s="37" t="s">
        <v>127</v>
      </c>
      <c r="S10" s="41" t="s">
        <v>85</v>
      </c>
      <c r="T10" s="41" t="s">
        <v>128</v>
      </c>
      <c r="U10" s="41" t="s">
        <v>129</v>
      </c>
      <c r="V10" s="42" t="s">
        <v>82</v>
      </c>
      <c r="W10" s="42" t="s">
        <v>130</v>
      </c>
      <c r="X10" s="42" t="s">
        <v>131</v>
      </c>
      <c r="Y10" s="43" t="s">
        <v>79</v>
      </c>
      <c r="Z10" s="43" t="s">
        <v>132</v>
      </c>
      <c r="AA10" s="43" t="s">
        <v>133</v>
      </c>
    </row>
    <row r="11" spans="1:27" ht="15.75" customHeight="1">
      <c r="A11" s="12" t="s">
        <v>13</v>
      </c>
      <c r="B11" s="13">
        <v>2</v>
      </c>
      <c r="C11" s="3">
        <v>5</v>
      </c>
      <c r="D11" s="44" t="s">
        <v>85</v>
      </c>
      <c r="E11" s="45" t="s">
        <v>134</v>
      </c>
      <c r="F11" s="14" t="s">
        <v>135</v>
      </c>
      <c r="G11" s="46" t="s">
        <v>82</v>
      </c>
      <c r="H11" s="47" t="s">
        <v>136</v>
      </c>
      <c r="I11" s="22" t="s">
        <v>137</v>
      </c>
      <c r="J11" s="48" t="s">
        <v>79</v>
      </c>
      <c r="K11" s="48" t="s">
        <v>138</v>
      </c>
      <c r="L11" s="30" t="s">
        <v>139</v>
      </c>
      <c r="M11" s="49" t="s">
        <v>90</v>
      </c>
      <c r="N11" s="49" t="s">
        <v>140</v>
      </c>
      <c r="O11" s="36" t="s">
        <v>141</v>
      </c>
      <c r="P11" s="50" t="s">
        <v>73</v>
      </c>
      <c r="Q11" s="51" t="s">
        <v>142</v>
      </c>
      <c r="R11" s="37" t="s">
        <v>143</v>
      </c>
      <c r="S11" s="26"/>
      <c r="T11" s="26"/>
      <c r="U11" s="26"/>
      <c r="V11" s="27"/>
      <c r="W11" s="27"/>
      <c r="X11" s="27"/>
      <c r="Y11" s="28"/>
      <c r="Z11" s="28"/>
      <c r="AA11" s="28"/>
    </row>
    <row r="12" spans="1:27" ht="15.75" customHeight="1">
      <c r="A12" s="13" t="s">
        <v>49</v>
      </c>
      <c r="B12" s="13">
        <v>2</v>
      </c>
      <c r="C12" s="3">
        <v>2</v>
      </c>
      <c r="D12" s="14" t="s">
        <v>76</v>
      </c>
      <c r="E12" s="14" t="s">
        <v>144</v>
      </c>
      <c r="F12" s="14" t="s">
        <v>145</v>
      </c>
      <c r="G12" s="22" t="s">
        <v>73</v>
      </c>
      <c r="H12" s="22" t="s">
        <v>146</v>
      </c>
      <c r="I12" s="22" t="s">
        <v>147</v>
      </c>
      <c r="J12" s="33"/>
      <c r="K12" s="33"/>
      <c r="L12" s="33"/>
      <c r="M12" s="34"/>
      <c r="N12" s="34"/>
      <c r="O12" s="34"/>
      <c r="P12" s="35"/>
      <c r="Q12" s="35"/>
      <c r="R12" s="35"/>
      <c r="S12" s="38"/>
      <c r="T12" s="38"/>
      <c r="U12" s="38"/>
      <c r="V12" s="27"/>
      <c r="W12" s="27"/>
      <c r="X12" s="27"/>
      <c r="Y12" s="28"/>
      <c r="Z12" s="28"/>
      <c r="AA12" s="28"/>
    </row>
    <row r="13" spans="1:27" ht="15.75" customHeight="1">
      <c r="A13" s="12" t="s">
        <v>11</v>
      </c>
      <c r="B13" s="13">
        <v>1</v>
      </c>
      <c r="C13" s="3">
        <v>6</v>
      </c>
      <c r="D13" s="14" t="s">
        <v>90</v>
      </c>
      <c r="E13" s="31" t="s">
        <v>148</v>
      </c>
      <c r="F13" s="14" t="s">
        <v>149</v>
      </c>
      <c r="G13" s="22" t="s">
        <v>82</v>
      </c>
      <c r="H13" s="52" t="s">
        <v>150</v>
      </c>
      <c r="I13" s="22" t="s">
        <v>151</v>
      </c>
      <c r="J13" s="30" t="s">
        <v>79</v>
      </c>
      <c r="K13" s="30" t="s">
        <v>152</v>
      </c>
      <c r="L13" s="30" t="s">
        <v>153</v>
      </c>
      <c r="M13" s="36" t="s">
        <v>79</v>
      </c>
      <c r="N13" s="53" t="s">
        <v>154</v>
      </c>
      <c r="O13" s="36" t="s">
        <v>155</v>
      </c>
      <c r="P13" s="37" t="s">
        <v>82</v>
      </c>
      <c r="Q13" s="37" t="s">
        <v>156</v>
      </c>
      <c r="R13" s="37" t="s">
        <v>139</v>
      </c>
      <c r="S13" s="41" t="s">
        <v>73</v>
      </c>
      <c r="T13" s="41" t="s">
        <v>157</v>
      </c>
      <c r="U13" s="41" t="s">
        <v>158</v>
      </c>
      <c r="V13" s="27"/>
      <c r="W13" s="27"/>
      <c r="X13" s="27"/>
      <c r="Y13" s="28"/>
      <c r="Z13" s="28"/>
      <c r="AA13" s="28"/>
    </row>
    <row r="14" spans="1:27" ht="15.75" customHeight="1">
      <c r="A14" s="12" t="s">
        <v>159</v>
      </c>
      <c r="B14" s="13">
        <v>2</v>
      </c>
      <c r="C14" s="3">
        <v>6</v>
      </c>
      <c r="D14" s="14" t="s">
        <v>85</v>
      </c>
      <c r="E14" s="14" t="s">
        <v>160</v>
      </c>
      <c r="F14" s="14" t="s">
        <v>161</v>
      </c>
      <c r="G14" s="22" t="s">
        <v>82</v>
      </c>
      <c r="H14" s="22" t="s">
        <v>162</v>
      </c>
      <c r="I14" s="22" t="s">
        <v>163</v>
      </c>
      <c r="J14" s="30" t="s">
        <v>82</v>
      </c>
      <c r="K14" s="30" t="s">
        <v>164</v>
      </c>
      <c r="L14" s="30" t="s">
        <v>165</v>
      </c>
      <c r="M14" s="36" t="s">
        <v>79</v>
      </c>
      <c r="N14" s="36" t="s">
        <v>166</v>
      </c>
      <c r="O14" s="36" t="s">
        <v>167</v>
      </c>
      <c r="P14" s="37" t="s">
        <v>79</v>
      </c>
      <c r="Q14" s="37" t="s">
        <v>168</v>
      </c>
      <c r="R14" s="37" t="s">
        <v>121</v>
      </c>
      <c r="S14" s="41" t="s">
        <v>76</v>
      </c>
      <c r="T14" s="41" t="s">
        <v>169</v>
      </c>
      <c r="U14" s="41" t="s">
        <v>170</v>
      </c>
      <c r="V14" s="27"/>
      <c r="W14" s="27"/>
      <c r="X14" s="27"/>
      <c r="Y14" s="28"/>
      <c r="Z14" s="28"/>
      <c r="AA14" s="28"/>
    </row>
    <row r="15" spans="1:27" ht="15.75" customHeight="1">
      <c r="A15" s="13" t="s">
        <v>54</v>
      </c>
      <c r="B15" s="13">
        <v>1</v>
      </c>
      <c r="C15" s="3">
        <v>2</v>
      </c>
      <c r="D15" s="14" t="s">
        <v>90</v>
      </c>
      <c r="E15" s="14" t="s">
        <v>171</v>
      </c>
      <c r="F15" s="14" t="s">
        <v>123</v>
      </c>
      <c r="G15" s="22" t="s">
        <v>79</v>
      </c>
      <c r="H15" s="22" t="s">
        <v>172</v>
      </c>
      <c r="I15" s="22" t="s">
        <v>173</v>
      </c>
      <c r="J15" s="33"/>
      <c r="K15" s="33"/>
      <c r="L15" s="33"/>
      <c r="M15" s="34"/>
      <c r="N15" s="34"/>
      <c r="O15" s="34"/>
      <c r="P15" s="25"/>
      <c r="Q15" s="25"/>
      <c r="R15" s="25"/>
      <c r="S15" s="26"/>
      <c r="T15" s="26"/>
      <c r="U15" s="26"/>
      <c r="V15" s="27"/>
      <c r="W15" s="27"/>
      <c r="X15" s="27"/>
      <c r="Y15" s="28"/>
      <c r="Z15" s="28"/>
      <c r="AA15" s="28"/>
    </row>
    <row r="16" spans="1:27" ht="15.75" customHeight="1">
      <c r="A16" s="54" t="s">
        <v>174</v>
      </c>
      <c r="B16" s="54">
        <v>2</v>
      </c>
      <c r="C16" s="3">
        <v>2</v>
      </c>
      <c r="D16" s="14" t="s">
        <v>73</v>
      </c>
      <c r="E16" s="14" t="s">
        <v>175</v>
      </c>
      <c r="F16" s="14" t="s">
        <v>176</v>
      </c>
      <c r="G16" s="22" t="s">
        <v>73</v>
      </c>
      <c r="H16" s="22" t="s">
        <v>177</v>
      </c>
      <c r="I16" s="22" t="s">
        <v>178</v>
      </c>
      <c r="J16" s="23"/>
      <c r="K16" s="23"/>
      <c r="L16" s="23"/>
      <c r="M16" s="24"/>
      <c r="N16" s="24"/>
      <c r="O16" s="24"/>
      <c r="P16" s="25"/>
      <c r="Q16" s="25"/>
      <c r="R16" s="25"/>
      <c r="S16" s="26"/>
      <c r="T16" s="26"/>
      <c r="U16" s="26"/>
      <c r="V16" s="27"/>
      <c r="W16" s="27"/>
      <c r="X16" s="27"/>
      <c r="Y16" s="28"/>
      <c r="Z16" s="28"/>
      <c r="AA16" s="28"/>
    </row>
    <row r="17" spans="1:27" ht="15.75" customHeight="1">
      <c r="A17" s="12" t="s">
        <v>31</v>
      </c>
      <c r="B17" s="13">
        <v>2</v>
      </c>
      <c r="C17" s="3">
        <v>5</v>
      </c>
      <c r="D17" s="14" t="s">
        <v>79</v>
      </c>
      <c r="E17" s="14" t="s">
        <v>179</v>
      </c>
      <c r="F17" s="14" t="s">
        <v>158</v>
      </c>
      <c r="G17" s="22" t="s">
        <v>85</v>
      </c>
      <c r="H17" s="22" t="s">
        <v>180</v>
      </c>
      <c r="I17" s="22" t="s">
        <v>181</v>
      </c>
      <c r="J17" s="30" t="s">
        <v>73</v>
      </c>
      <c r="K17" s="30" t="s">
        <v>182</v>
      </c>
      <c r="L17" s="30" t="s">
        <v>183</v>
      </c>
      <c r="M17" s="36" t="s">
        <v>73</v>
      </c>
      <c r="N17" s="36" t="s">
        <v>184</v>
      </c>
      <c r="O17" s="36" t="s">
        <v>185</v>
      </c>
      <c r="P17" s="37" t="s">
        <v>79</v>
      </c>
      <c r="Q17" s="37" t="s">
        <v>186</v>
      </c>
      <c r="R17" s="37" t="s">
        <v>163</v>
      </c>
      <c r="S17" s="38"/>
      <c r="T17" s="38"/>
      <c r="U17" s="38"/>
      <c r="V17" s="27"/>
      <c r="W17" s="27"/>
      <c r="X17" s="27"/>
      <c r="Y17" s="28"/>
      <c r="Z17" s="28"/>
      <c r="AA17" s="28"/>
    </row>
    <row r="18" spans="1:27" ht="15.75" customHeight="1">
      <c r="A18" s="12" t="s">
        <v>7</v>
      </c>
      <c r="B18" s="13">
        <v>1</v>
      </c>
      <c r="C18" s="3">
        <v>6</v>
      </c>
      <c r="D18" s="14" t="s">
        <v>79</v>
      </c>
      <c r="E18" s="14" t="s">
        <v>187</v>
      </c>
      <c r="F18" s="14" t="s">
        <v>183</v>
      </c>
      <c r="G18" s="22" t="s">
        <v>82</v>
      </c>
      <c r="H18" s="22" t="s">
        <v>188</v>
      </c>
      <c r="I18" s="22" t="s">
        <v>189</v>
      </c>
      <c r="J18" s="30" t="s">
        <v>79</v>
      </c>
      <c r="K18" s="30" t="s">
        <v>190</v>
      </c>
      <c r="L18" s="30" t="s">
        <v>191</v>
      </c>
      <c r="M18" s="36" t="s">
        <v>73</v>
      </c>
      <c r="N18" s="36" t="s">
        <v>192</v>
      </c>
      <c r="O18" s="36" t="s">
        <v>193</v>
      </c>
      <c r="P18" s="37" t="s">
        <v>85</v>
      </c>
      <c r="Q18" s="37" t="s">
        <v>96</v>
      </c>
      <c r="R18" s="37" t="s">
        <v>194</v>
      </c>
      <c r="S18" s="41" t="s">
        <v>82</v>
      </c>
      <c r="T18" s="41" t="s">
        <v>195</v>
      </c>
      <c r="U18" s="41" t="s">
        <v>196</v>
      </c>
      <c r="V18" s="27"/>
      <c r="W18" s="27"/>
      <c r="X18" s="27"/>
      <c r="Y18" s="28"/>
      <c r="Z18" s="28"/>
      <c r="AA18" s="28"/>
    </row>
    <row r="19" spans="1:27" ht="15.75" customHeight="1">
      <c r="A19" s="12" t="s">
        <v>3</v>
      </c>
      <c r="B19" s="13">
        <v>2</v>
      </c>
      <c r="C19" s="3">
        <v>8</v>
      </c>
      <c r="D19" s="14" t="s">
        <v>85</v>
      </c>
      <c r="E19" s="14" t="s">
        <v>197</v>
      </c>
      <c r="F19" s="14" t="s">
        <v>147</v>
      </c>
      <c r="G19" s="22" t="s">
        <v>76</v>
      </c>
      <c r="H19" s="22" t="s">
        <v>198</v>
      </c>
      <c r="I19" s="22" t="s">
        <v>199</v>
      </c>
      <c r="J19" s="30" t="s">
        <v>82</v>
      </c>
      <c r="K19" s="30" t="s">
        <v>200</v>
      </c>
      <c r="L19" s="30" t="s">
        <v>201</v>
      </c>
      <c r="M19" s="36" t="s">
        <v>79</v>
      </c>
      <c r="N19" s="36" t="s">
        <v>202</v>
      </c>
      <c r="O19" s="36" t="s">
        <v>203</v>
      </c>
      <c r="P19" s="37" t="s">
        <v>79</v>
      </c>
      <c r="Q19" s="37" t="s">
        <v>204</v>
      </c>
      <c r="R19" s="37" t="s">
        <v>205</v>
      </c>
      <c r="S19" s="41" t="s">
        <v>82</v>
      </c>
      <c r="T19" s="41" t="s">
        <v>206</v>
      </c>
      <c r="U19" s="41" t="s">
        <v>207</v>
      </c>
      <c r="V19" s="42" t="s">
        <v>79</v>
      </c>
      <c r="W19" s="42" t="s">
        <v>208</v>
      </c>
      <c r="X19" s="42" t="s">
        <v>109</v>
      </c>
      <c r="Y19" s="43" t="s">
        <v>73</v>
      </c>
      <c r="Z19" s="43" t="s">
        <v>209</v>
      </c>
      <c r="AA19" s="43" t="s">
        <v>210</v>
      </c>
    </row>
    <row r="20" spans="1:27" ht="15.75" customHeight="1">
      <c r="A20" s="12" t="s">
        <v>2</v>
      </c>
      <c r="B20" s="13">
        <v>2</v>
      </c>
      <c r="C20" s="3">
        <v>6</v>
      </c>
      <c r="D20" s="14" t="s">
        <v>73</v>
      </c>
      <c r="E20" s="14" t="s">
        <v>211</v>
      </c>
      <c r="F20" s="14" t="s">
        <v>131</v>
      </c>
      <c r="G20" s="22" t="s">
        <v>76</v>
      </c>
      <c r="H20" s="22" t="s">
        <v>212</v>
      </c>
      <c r="I20" s="22" t="s">
        <v>205</v>
      </c>
      <c r="J20" s="30" t="s">
        <v>85</v>
      </c>
      <c r="K20" s="30" t="s">
        <v>213</v>
      </c>
      <c r="L20" s="30" t="s">
        <v>214</v>
      </c>
      <c r="M20" s="36" t="s">
        <v>73</v>
      </c>
      <c r="N20" s="36" t="s">
        <v>215</v>
      </c>
      <c r="O20" s="36" t="s">
        <v>216</v>
      </c>
      <c r="P20" s="37" t="s">
        <v>79</v>
      </c>
      <c r="Q20" s="37" t="s">
        <v>217</v>
      </c>
      <c r="R20" s="37" t="s">
        <v>218</v>
      </c>
      <c r="S20" s="41" t="s">
        <v>73</v>
      </c>
      <c r="T20" s="41" t="s">
        <v>219</v>
      </c>
      <c r="U20" s="41" t="s">
        <v>183</v>
      </c>
      <c r="V20" s="27"/>
      <c r="W20" s="27"/>
      <c r="X20" s="27"/>
      <c r="Y20" s="28"/>
      <c r="Z20" s="28"/>
      <c r="AA20" s="28"/>
    </row>
    <row r="21" spans="1:27" ht="15.75" customHeight="1">
      <c r="A21" s="13" t="s">
        <v>57</v>
      </c>
      <c r="B21" s="13">
        <v>1</v>
      </c>
      <c r="C21" s="3">
        <v>1</v>
      </c>
      <c r="D21" s="14" t="s">
        <v>79</v>
      </c>
      <c r="E21" s="14" t="s">
        <v>220</v>
      </c>
      <c r="F21" s="14" t="s">
        <v>221</v>
      </c>
      <c r="G21" s="22"/>
      <c r="H21" s="22"/>
      <c r="I21" s="22"/>
      <c r="J21" s="30"/>
      <c r="K21" s="30"/>
      <c r="L21" s="30"/>
      <c r="M21" s="36"/>
      <c r="N21" s="36"/>
      <c r="O21" s="36"/>
      <c r="P21" s="25"/>
      <c r="Q21" s="25"/>
      <c r="R21" s="25"/>
      <c r="S21" s="26"/>
      <c r="T21" s="26"/>
      <c r="U21" s="26"/>
      <c r="V21" s="27"/>
      <c r="W21" s="27"/>
      <c r="X21" s="27"/>
      <c r="Y21" s="28"/>
      <c r="Z21" s="28"/>
      <c r="AA21" s="28"/>
    </row>
    <row r="22" spans="1:27" ht="15.75" customHeight="1">
      <c r="A22" s="12" t="s">
        <v>40</v>
      </c>
      <c r="B22" s="13">
        <v>2</v>
      </c>
      <c r="C22" s="3">
        <v>4</v>
      </c>
      <c r="D22" s="14" t="s">
        <v>82</v>
      </c>
      <c r="E22" s="14" t="s">
        <v>222</v>
      </c>
      <c r="F22" s="14" t="s">
        <v>194</v>
      </c>
      <c r="G22" s="22" t="s">
        <v>76</v>
      </c>
      <c r="H22" s="22" t="s">
        <v>223</v>
      </c>
      <c r="I22" s="22" t="s">
        <v>224</v>
      </c>
      <c r="J22" s="30" t="s">
        <v>79</v>
      </c>
      <c r="K22" s="30" t="s">
        <v>225</v>
      </c>
      <c r="L22" s="30" t="s">
        <v>226</v>
      </c>
      <c r="M22" s="36" t="s">
        <v>73</v>
      </c>
      <c r="N22" s="36" t="s">
        <v>227</v>
      </c>
      <c r="O22" s="36" t="s">
        <v>228</v>
      </c>
      <c r="P22" s="25"/>
      <c r="Q22" s="25"/>
      <c r="R22" s="25"/>
      <c r="S22" s="26"/>
      <c r="T22" s="26"/>
      <c r="U22" s="26"/>
      <c r="V22" s="27"/>
      <c r="W22" s="27"/>
      <c r="X22" s="27"/>
      <c r="Y22" s="28"/>
      <c r="Z22" s="28"/>
      <c r="AA22" s="28"/>
    </row>
    <row r="23" spans="1:27" ht="15.75" customHeight="1">
      <c r="A23" s="12" t="s">
        <v>229</v>
      </c>
      <c r="B23" s="13">
        <v>2</v>
      </c>
      <c r="C23" s="3">
        <v>4</v>
      </c>
      <c r="D23" s="14" t="s">
        <v>90</v>
      </c>
      <c r="E23" s="14" t="s">
        <v>230</v>
      </c>
      <c r="F23" s="14" t="s">
        <v>231</v>
      </c>
      <c r="G23" s="22" t="s">
        <v>79</v>
      </c>
      <c r="H23" s="22" t="s">
        <v>232</v>
      </c>
      <c r="I23" s="22" t="s">
        <v>233</v>
      </c>
      <c r="J23" s="30" t="s">
        <v>79</v>
      </c>
      <c r="K23" s="30" t="s">
        <v>234</v>
      </c>
      <c r="L23" s="30" t="s">
        <v>235</v>
      </c>
      <c r="M23" s="36" t="s">
        <v>82</v>
      </c>
      <c r="N23" s="36" t="s">
        <v>236</v>
      </c>
      <c r="O23" s="36" t="s">
        <v>237</v>
      </c>
      <c r="P23" s="25"/>
      <c r="Q23" s="25"/>
      <c r="R23" s="25"/>
      <c r="S23" s="26"/>
      <c r="T23" s="26"/>
      <c r="U23" s="26"/>
      <c r="V23" s="27"/>
      <c r="W23" s="27"/>
      <c r="X23" s="27"/>
      <c r="Y23" s="28"/>
      <c r="Z23" s="28"/>
      <c r="AA23" s="28"/>
    </row>
    <row r="24" spans="1:27" ht="15.75" customHeight="1">
      <c r="A24" s="13" t="s">
        <v>238</v>
      </c>
      <c r="B24" s="13">
        <v>2</v>
      </c>
      <c r="C24" s="3">
        <v>1</v>
      </c>
      <c r="D24" s="14" t="s">
        <v>79</v>
      </c>
      <c r="E24" s="14" t="s">
        <v>239</v>
      </c>
      <c r="F24" s="14" t="s">
        <v>216</v>
      </c>
      <c r="G24" s="32"/>
      <c r="H24" s="32"/>
      <c r="I24" s="32"/>
      <c r="J24" s="33"/>
      <c r="K24" s="33"/>
      <c r="L24" s="33"/>
      <c r="M24" s="34"/>
      <c r="N24" s="34"/>
      <c r="O24" s="34"/>
      <c r="P24" s="35"/>
      <c r="Q24" s="35"/>
      <c r="R24" s="35"/>
      <c r="S24" s="38"/>
      <c r="T24" s="38"/>
      <c r="U24" s="38"/>
      <c r="V24" s="39"/>
      <c r="W24" s="39"/>
      <c r="X24" s="39"/>
      <c r="Y24" s="40"/>
      <c r="Z24" s="40"/>
      <c r="AA24" s="40"/>
    </row>
    <row r="25" spans="1:27" ht="15.75" customHeight="1">
      <c r="A25" s="12" t="s">
        <v>240</v>
      </c>
      <c r="B25" s="13">
        <v>2</v>
      </c>
      <c r="C25" s="3">
        <v>8</v>
      </c>
      <c r="D25" s="14" t="s">
        <v>85</v>
      </c>
      <c r="E25" s="14" t="s">
        <v>241</v>
      </c>
      <c r="F25" s="14" t="s">
        <v>242</v>
      </c>
      <c r="G25" s="22" t="s">
        <v>79</v>
      </c>
      <c r="H25" s="22" t="s">
        <v>243</v>
      </c>
      <c r="I25" s="22" t="s">
        <v>244</v>
      </c>
      <c r="J25" s="30" t="s">
        <v>76</v>
      </c>
      <c r="K25" s="30" t="s">
        <v>245</v>
      </c>
      <c r="L25" s="30" t="s">
        <v>123</v>
      </c>
      <c r="M25" s="36" t="s">
        <v>73</v>
      </c>
      <c r="N25" s="36" t="s">
        <v>246</v>
      </c>
      <c r="O25" s="36" t="s">
        <v>170</v>
      </c>
      <c r="P25" s="37" t="s">
        <v>82</v>
      </c>
      <c r="Q25" s="37" t="s">
        <v>247</v>
      </c>
      <c r="R25" s="37" t="s">
        <v>139</v>
      </c>
      <c r="S25" s="41" t="s">
        <v>73</v>
      </c>
      <c r="T25" s="41" t="s">
        <v>248</v>
      </c>
      <c r="U25" s="41" t="s">
        <v>249</v>
      </c>
      <c r="V25" s="42" t="s">
        <v>79</v>
      </c>
      <c r="W25" s="42" t="s">
        <v>250</v>
      </c>
      <c r="X25" s="42" t="s">
        <v>251</v>
      </c>
      <c r="Y25" s="43" t="s">
        <v>90</v>
      </c>
      <c r="Z25" s="43" t="s">
        <v>252</v>
      </c>
      <c r="AA25" s="43" t="s">
        <v>93</v>
      </c>
    </row>
    <row r="26" spans="1:27" ht="15.75" customHeight="1">
      <c r="A26" s="13" t="s">
        <v>253</v>
      </c>
      <c r="B26" s="29">
        <v>2</v>
      </c>
      <c r="C26" s="3">
        <v>5</v>
      </c>
      <c r="D26" s="14" t="s">
        <v>79</v>
      </c>
      <c r="E26" s="14" t="s">
        <v>254</v>
      </c>
      <c r="F26" s="14" t="s">
        <v>167</v>
      </c>
      <c r="G26" s="22" t="s">
        <v>90</v>
      </c>
      <c r="H26" s="22" t="s">
        <v>255</v>
      </c>
      <c r="I26" s="22" t="s">
        <v>256</v>
      </c>
      <c r="J26" s="30" t="s">
        <v>85</v>
      </c>
      <c r="K26" s="30" t="s">
        <v>257</v>
      </c>
      <c r="L26" s="30" t="s">
        <v>258</v>
      </c>
      <c r="M26" s="36" t="s">
        <v>73</v>
      </c>
      <c r="N26" s="36" t="s">
        <v>259</v>
      </c>
      <c r="O26" s="36" t="s">
        <v>260</v>
      </c>
      <c r="P26" s="37" t="s">
        <v>79</v>
      </c>
      <c r="Q26" s="37" t="s">
        <v>261</v>
      </c>
      <c r="R26" s="37" t="s">
        <v>205</v>
      </c>
      <c r="S26" s="26"/>
      <c r="T26" s="26"/>
      <c r="U26" s="26"/>
      <c r="V26" s="27"/>
      <c r="W26" s="27"/>
      <c r="X26" s="27"/>
      <c r="Y26" s="28"/>
      <c r="Z26" s="28"/>
      <c r="AA26" s="28"/>
    </row>
    <row r="27" spans="1:27" ht="15.75" customHeight="1">
      <c r="A27" s="12" t="s">
        <v>262</v>
      </c>
      <c r="B27" s="13">
        <v>2</v>
      </c>
      <c r="C27" s="3">
        <v>3</v>
      </c>
      <c r="D27" s="14" t="s">
        <v>79</v>
      </c>
      <c r="E27" s="14" t="s">
        <v>263</v>
      </c>
      <c r="F27" s="14" t="s">
        <v>218</v>
      </c>
      <c r="G27" s="22" t="s">
        <v>79</v>
      </c>
      <c r="H27" s="22" t="s">
        <v>264</v>
      </c>
      <c r="I27" s="22" t="s">
        <v>256</v>
      </c>
      <c r="J27" s="30" t="s">
        <v>90</v>
      </c>
      <c r="K27" s="30" t="s">
        <v>265</v>
      </c>
      <c r="L27" s="30" t="s">
        <v>266</v>
      </c>
      <c r="M27" s="24"/>
      <c r="N27" s="24"/>
      <c r="O27" s="24"/>
      <c r="P27" s="25"/>
      <c r="Q27" s="25"/>
      <c r="R27" s="25"/>
      <c r="S27" s="26"/>
      <c r="T27" s="26"/>
      <c r="U27" s="26"/>
      <c r="V27" s="27"/>
      <c r="W27" s="27"/>
      <c r="X27" s="27"/>
      <c r="Y27" s="28"/>
      <c r="Z27" s="28"/>
      <c r="AA27" s="28"/>
    </row>
    <row r="28" spans="1:27" ht="14.4">
      <c r="A28" s="12" t="s">
        <v>267</v>
      </c>
      <c r="B28" s="13">
        <v>2</v>
      </c>
      <c r="C28" s="3">
        <v>6</v>
      </c>
      <c r="D28" s="14" t="s">
        <v>79</v>
      </c>
      <c r="E28" s="14" t="s">
        <v>268</v>
      </c>
      <c r="F28" s="14" t="s">
        <v>109</v>
      </c>
      <c r="G28" s="22" t="s">
        <v>82</v>
      </c>
      <c r="H28" s="22" t="s">
        <v>269</v>
      </c>
      <c r="I28" s="22" t="s">
        <v>147</v>
      </c>
      <c r="J28" s="55" t="s">
        <v>79</v>
      </c>
      <c r="K28" s="55" t="s">
        <v>270</v>
      </c>
      <c r="L28" s="55" t="s">
        <v>271</v>
      </c>
      <c r="M28" s="36" t="s">
        <v>85</v>
      </c>
      <c r="N28" s="36" t="s">
        <v>272</v>
      </c>
      <c r="O28" s="36" t="s">
        <v>163</v>
      </c>
      <c r="P28" s="37" t="s">
        <v>114</v>
      </c>
      <c r="Q28" s="37" t="s">
        <v>273</v>
      </c>
      <c r="R28" s="37" t="s">
        <v>274</v>
      </c>
      <c r="S28" s="41" t="s">
        <v>73</v>
      </c>
      <c r="T28" s="41" t="s">
        <v>275</v>
      </c>
      <c r="U28" s="41" t="s">
        <v>141</v>
      </c>
      <c r="V28" s="27"/>
      <c r="W28" s="27"/>
      <c r="X28" s="27"/>
      <c r="Y28" s="28"/>
      <c r="Z28" s="28"/>
      <c r="AA28" s="28"/>
    </row>
    <row r="29" spans="1:27" ht="14.4">
      <c r="A29" s="12" t="s">
        <v>41</v>
      </c>
      <c r="B29" s="13">
        <v>1</v>
      </c>
      <c r="C29" s="3">
        <v>5</v>
      </c>
      <c r="D29" s="14" t="s">
        <v>82</v>
      </c>
      <c r="E29" s="14" t="s">
        <v>276</v>
      </c>
      <c r="F29" s="14" t="s">
        <v>277</v>
      </c>
      <c r="G29" s="22" t="s">
        <v>79</v>
      </c>
      <c r="H29" s="22" t="s">
        <v>278</v>
      </c>
      <c r="I29" s="22" t="s">
        <v>218</v>
      </c>
      <c r="J29" s="30" t="s">
        <v>82</v>
      </c>
      <c r="K29" s="30" t="s">
        <v>279</v>
      </c>
      <c r="L29" s="30" t="s">
        <v>205</v>
      </c>
      <c r="M29" s="36" t="s">
        <v>73</v>
      </c>
      <c r="N29" s="36" t="s">
        <v>280</v>
      </c>
      <c r="O29" s="36" t="s">
        <v>281</v>
      </c>
      <c r="P29" s="37" t="s">
        <v>90</v>
      </c>
      <c r="Q29" s="37" t="s">
        <v>282</v>
      </c>
      <c r="R29" s="37" t="s">
        <v>283</v>
      </c>
      <c r="S29" s="26"/>
      <c r="T29" s="26"/>
      <c r="U29" s="26"/>
      <c r="V29" s="27"/>
      <c r="W29" s="27"/>
      <c r="X29" s="27"/>
      <c r="Y29" s="28"/>
      <c r="Z29" s="28"/>
      <c r="AA29" s="28"/>
    </row>
    <row r="30" spans="1:27" ht="14.4">
      <c r="A30" s="12" t="s">
        <v>15</v>
      </c>
      <c r="B30" s="13">
        <v>1</v>
      </c>
      <c r="C30" s="3">
        <v>2</v>
      </c>
      <c r="D30" s="31" t="s">
        <v>73</v>
      </c>
      <c r="E30" s="31" t="s">
        <v>284</v>
      </c>
      <c r="F30" s="14" t="s">
        <v>285</v>
      </c>
      <c r="G30" s="52" t="s">
        <v>73</v>
      </c>
      <c r="H30" s="52" t="s">
        <v>286</v>
      </c>
      <c r="I30" s="22" t="s">
        <v>287</v>
      </c>
      <c r="J30" s="56"/>
      <c r="K30" s="56"/>
      <c r="L30" s="33"/>
      <c r="M30" s="57"/>
      <c r="N30" s="57"/>
      <c r="O30" s="34"/>
      <c r="P30" s="58"/>
      <c r="Q30" s="58"/>
      <c r="R30" s="35"/>
      <c r="S30" s="26"/>
      <c r="T30" s="26"/>
      <c r="U30" s="26"/>
      <c r="V30" s="27"/>
      <c r="W30" s="27"/>
      <c r="X30" s="27"/>
      <c r="Y30" s="28"/>
      <c r="Z30" s="28"/>
      <c r="AA30" s="28"/>
    </row>
    <row r="31" spans="1:27" ht="14.4">
      <c r="A31" s="13" t="s">
        <v>288</v>
      </c>
      <c r="B31" s="13">
        <v>1</v>
      </c>
      <c r="C31" s="3">
        <v>4</v>
      </c>
      <c r="D31" s="31" t="s">
        <v>90</v>
      </c>
      <c r="E31" s="31" t="s">
        <v>258</v>
      </c>
      <c r="F31" s="14" t="s">
        <v>289</v>
      </c>
      <c r="G31" s="52" t="s">
        <v>114</v>
      </c>
      <c r="H31" s="52" t="s">
        <v>290</v>
      </c>
      <c r="I31" s="22" t="s">
        <v>92</v>
      </c>
      <c r="J31" s="59" t="s">
        <v>82</v>
      </c>
      <c r="K31" s="59" t="s">
        <v>291</v>
      </c>
      <c r="L31" s="30" t="s">
        <v>292</v>
      </c>
      <c r="M31" s="53" t="s">
        <v>79</v>
      </c>
      <c r="N31" s="53" t="s">
        <v>293</v>
      </c>
      <c r="O31" s="36" t="s">
        <v>218</v>
      </c>
      <c r="P31" s="58"/>
      <c r="Q31" s="58"/>
      <c r="R31" s="35"/>
      <c r="S31" s="26"/>
      <c r="T31" s="26"/>
      <c r="U31" s="26"/>
      <c r="V31" s="27"/>
      <c r="W31" s="27"/>
      <c r="X31" s="27"/>
      <c r="Y31" s="28"/>
      <c r="Z31" s="28"/>
      <c r="AA31" s="28"/>
    </row>
    <row r="32" spans="1:27" ht="14.4">
      <c r="A32" s="12" t="s">
        <v>5</v>
      </c>
      <c r="B32" s="13">
        <v>1</v>
      </c>
      <c r="C32" s="3">
        <v>2</v>
      </c>
      <c r="D32" s="14" t="s">
        <v>114</v>
      </c>
      <c r="E32" s="14" t="s">
        <v>294</v>
      </c>
      <c r="F32" s="14" t="s">
        <v>295</v>
      </c>
      <c r="G32" s="22" t="s">
        <v>73</v>
      </c>
      <c r="H32" s="22" t="s">
        <v>296</v>
      </c>
      <c r="I32" s="22" t="s">
        <v>205</v>
      </c>
      <c r="J32" s="60" t="s">
        <v>73</v>
      </c>
      <c r="K32" s="60" t="s">
        <v>297</v>
      </c>
      <c r="L32" s="60" t="s">
        <v>203</v>
      </c>
      <c r="M32" s="24"/>
      <c r="N32" s="24"/>
      <c r="O32" s="24"/>
      <c r="P32" s="25"/>
      <c r="Q32" s="25"/>
      <c r="R32" s="25"/>
      <c r="S32" s="26"/>
      <c r="T32" s="26"/>
      <c r="U32" s="26"/>
      <c r="V32" s="27"/>
      <c r="W32" s="27"/>
      <c r="X32" s="27"/>
      <c r="Y32" s="28"/>
      <c r="Z32" s="28"/>
      <c r="AA32" s="28"/>
    </row>
    <row r="33" spans="1:27" ht="14.4">
      <c r="A33" s="12" t="s">
        <v>43</v>
      </c>
      <c r="B33" s="13">
        <v>2</v>
      </c>
      <c r="C33" s="3">
        <v>3</v>
      </c>
      <c r="D33" s="14" t="s">
        <v>85</v>
      </c>
      <c r="E33" s="14" t="s">
        <v>298</v>
      </c>
      <c r="F33" s="14" t="s">
        <v>75</v>
      </c>
      <c r="G33" s="22" t="s">
        <v>82</v>
      </c>
      <c r="H33" s="22" t="s">
        <v>299</v>
      </c>
      <c r="I33" s="22" t="s">
        <v>101</v>
      </c>
      <c r="J33" s="30" t="s">
        <v>82</v>
      </c>
      <c r="K33" s="30" t="s">
        <v>300</v>
      </c>
      <c r="L33" s="30" t="s">
        <v>301</v>
      </c>
      <c r="M33" s="34"/>
      <c r="N33" s="34"/>
      <c r="O33" s="34"/>
      <c r="P33" s="25"/>
      <c r="Q33" s="25"/>
      <c r="R33" s="25"/>
      <c r="S33" s="26"/>
      <c r="T33" s="26"/>
      <c r="U33" s="26"/>
      <c r="V33" s="27"/>
      <c r="W33" s="27"/>
      <c r="X33" s="27"/>
      <c r="Y33" s="28"/>
      <c r="Z33" s="28"/>
      <c r="AA33" s="28"/>
    </row>
    <row r="34" spans="1:27" ht="14.4">
      <c r="A34" s="12" t="s">
        <v>20</v>
      </c>
      <c r="B34" s="13">
        <v>2</v>
      </c>
      <c r="C34" s="3">
        <v>5</v>
      </c>
      <c r="D34" s="14" t="s">
        <v>73</v>
      </c>
      <c r="E34" s="14" t="s">
        <v>302</v>
      </c>
      <c r="F34" s="14" t="s">
        <v>78</v>
      </c>
      <c r="G34" s="22" t="s">
        <v>79</v>
      </c>
      <c r="H34" s="22" t="s">
        <v>303</v>
      </c>
      <c r="I34" s="22" t="s">
        <v>183</v>
      </c>
      <c r="J34" s="30" t="s">
        <v>79</v>
      </c>
      <c r="K34" s="30" t="s">
        <v>304</v>
      </c>
      <c r="L34" s="30" t="s">
        <v>183</v>
      </c>
      <c r="M34" s="36" t="s">
        <v>79</v>
      </c>
      <c r="N34" s="36" t="s">
        <v>305</v>
      </c>
      <c r="O34" s="36" t="s">
        <v>306</v>
      </c>
      <c r="P34" s="37" t="s">
        <v>114</v>
      </c>
      <c r="Q34" s="37" t="s">
        <v>307</v>
      </c>
      <c r="R34" s="37" t="s">
        <v>308</v>
      </c>
      <c r="S34" s="38"/>
      <c r="T34" s="38"/>
      <c r="U34" s="38"/>
      <c r="V34" s="42"/>
      <c r="W34" s="42"/>
      <c r="X34" s="42"/>
      <c r="Y34" s="43"/>
      <c r="Z34" s="43"/>
      <c r="AA34" s="43"/>
    </row>
    <row r="35" spans="1:27" ht="14.4">
      <c r="A35" s="12" t="s">
        <v>4</v>
      </c>
      <c r="B35" s="13">
        <v>1</v>
      </c>
      <c r="C35" s="3">
        <v>8</v>
      </c>
      <c r="D35" s="14" t="s">
        <v>90</v>
      </c>
      <c r="E35" s="14" t="s">
        <v>309</v>
      </c>
      <c r="F35" s="14" t="s">
        <v>310</v>
      </c>
      <c r="G35" s="22" t="s">
        <v>82</v>
      </c>
      <c r="H35" s="22" t="s">
        <v>311</v>
      </c>
      <c r="I35" s="22" t="s">
        <v>123</v>
      </c>
      <c r="J35" s="30" t="s">
        <v>73</v>
      </c>
      <c r="K35" s="30" t="s">
        <v>131</v>
      </c>
      <c r="L35" s="30" t="s">
        <v>312</v>
      </c>
      <c r="M35" s="36" t="s">
        <v>85</v>
      </c>
      <c r="N35" s="36" t="s">
        <v>310</v>
      </c>
      <c r="O35" s="36" t="s">
        <v>313</v>
      </c>
      <c r="P35" s="37" t="s">
        <v>73</v>
      </c>
      <c r="Q35" s="37" t="s">
        <v>314</v>
      </c>
      <c r="R35" s="37" t="s">
        <v>315</v>
      </c>
      <c r="S35" s="41" t="s">
        <v>114</v>
      </c>
      <c r="T35" s="41" t="s">
        <v>316</v>
      </c>
      <c r="U35" s="41" t="s">
        <v>183</v>
      </c>
      <c r="V35" s="42" t="s">
        <v>79</v>
      </c>
      <c r="W35" s="42" t="s">
        <v>180</v>
      </c>
      <c r="X35" s="42" t="s">
        <v>116</v>
      </c>
      <c r="Y35" s="43" t="s">
        <v>79</v>
      </c>
      <c r="Z35" s="43" t="s">
        <v>317</v>
      </c>
      <c r="AA35" s="43" t="s">
        <v>181</v>
      </c>
    </row>
    <row r="36" spans="1:27" ht="14.4">
      <c r="A36" s="12" t="s">
        <v>28</v>
      </c>
      <c r="B36" s="13">
        <v>2</v>
      </c>
      <c r="C36" s="3">
        <v>6</v>
      </c>
      <c r="D36" s="14" t="s">
        <v>82</v>
      </c>
      <c r="E36" s="14" t="s">
        <v>318</v>
      </c>
      <c r="F36" s="14" t="s">
        <v>218</v>
      </c>
      <c r="G36" s="22" t="s">
        <v>82</v>
      </c>
      <c r="H36" s="22" t="s">
        <v>319</v>
      </c>
      <c r="I36" s="22" t="s">
        <v>121</v>
      </c>
      <c r="J36" s="30" t="s">
        <v>73</v>
      </c>
      <c r="K36" s="30" t="s">
        <v>320</v>
      </c>
      <c r="L36" s="30" t="s">
        <v>251</v>
      </c>
      <c r="M36" s="36" t="s">
        <v>85</v>
      </c>
      <c r="N36" s="36" t="s">
        <v>321</v>
      </c>
      <c r="O36" s="36" t="s">
        <v>310</v>
      </c>
      <c r="P36" s="37" t="s">
        <v>73</v>
      </c>
      <c r="Q36" s="37" t="s">
        <v>322</v>
      </c>
      <c r="R36" s="37" t="s">
        <v>131</v>
      </c>
      <c r="S36" s="41" t="s">
        <v>114</v>
      </c>
      <c r="T36" s="41" t="s">
        <v>241</v>
      </c>
      <c r="U36" s="41" t="s">
        <v>323</v>
      </c>
      <c r="V36" s="27"/>
      <c r="W36" s="27"/>
      <c r="X36" s="27"/>
      <c r="Y36" s="28"/>
      <c r="Z36" s="28"/>
      <c r="AA36" s="28"/>
    </row>
    <row r="37" spans="1:27" ht="14.4">
      <c r="A37" s="13" t="s">
        <v>33</v>
      </c>
      <c r="B37" s="13">
        <v>2</v>
      </c>
      <c r="C37" s="3">
        <v>2</v>
      </c>
      <c r="D37" s="14" t="s">
        <v>73</v>
      </c>
      <c r="E37" s="31" t="s">
        <v>324</v>
      </c>
      <c r="F37" s="14" t="s">
        <v>325</v>
      </c>
      <c r="G37" s="22" t="s">
        <v>82</v>
      </c>
      <c r="H37" s="22" t="s">
        <v>326</v>
      </c>
      <c r="I37" s="22" t="s">
        <v>155</v>
      </c>
      <c r="J37" s="61"/>
      <c r="K37" s="61"/>
      <c r="L37" s="61"/>
      <c r="M37" s="24"/>
      <c r="N37" s="24"/>
      <c r="O37" s="24"/>
      <c r="P37" s="25"/>
      <c r="Q37" s="25"/>
      <c r="R37" s="25"/>
      <c r="S37" s="26"/>
      <c r="T37" s="26"/>
      <c r="U37" s="26"/>
      <c r="V37" s="27"/>
      <c r="W37" s="27"/>
      <c r="X37" s="27"/>
      <c r="Y37" s="28"/>
      <c r="Z37" s="28"/>
      <c r="AA37" s="28"/>
    </row>
    <row r="38" spans="1:27" ht="14.4">
      <c r="A38" s="12" t="s">
        <v>26</v>
      </c>
      <c r="B38" s="13">
        <v>1</v>
      </c>
      <c r="C38" s="3">
        <v>4</v>
      </c>
      <c r="D38" s="14" t="s">
        <v>73</v>
      </c>
      <c r="E38" s="31" t="s">
        <v>327</v>
      </c>
      <c r="F38" s="14" t="s">
        <v>320</v>
      </c>
      <c r="G38" s="22" t="s">
        <v>79</v>
      </c>
      <c r="H38" s="22" t="s">
        <v>328</v>
      </c>
      <c r="I38" s="22" t="s">
        <v>329</v>
      </c>
      <c r="J38" s="30" t="s">
        <v>76</v>
      </c>
      <c r="K38" s="30" t="s">
        <v>330</v>
      </c>
      <c r="L38" s="30" t="s">
        <v>203</v>
      </c>
      <c r="M38" s="36" t="s">
        <v>73</v>
      </c>
      <c r="N38" s="36" t="s">
        <v>331</v>
      </c>
      <c r="O38" s="36" t="s">
        <v>323</v>
      </c>
      <c r="P38" s="25"/>
      <c r="Q38" s="25"/>
      <c r="R38" s="25"/>
      <c r="S38" s="26"/>
      <c r="T38" s="26"/>
      <c r="U38" s="26"/>
      <c r="V38" s="27"/>
      <c r="W38" s="27"/>
      <c r="X38" s="27"/>
      <c r="Y38" s="28"/>
      <c r="Z38" s="28"/>
      <c r="AA38" s="28"/>
    </row>
    <row r="39" spans="1:27" ht="14.4">
      <c r="A39" s="13" t="s">
        <v>34</v>
      </c>
      <c r="B39" s="13">
        <v>1</v>
      </c>
      <c r="C39" s="3">
        <v>3</v>
      </c>
      <c r="D39" s="14" t="s">
        <v>79</v>
      </c>
      <c r="E39" s="31" t="s">
        <v>332</v>
      </c>
      <c r="F39" s="14" t="s">
        <v>125</v>
      </c>
      <c r="G39" s="22" t="s">
        <v>73</v>
      </c>
      <c r="H39" s="52" t="s">
        <v>333</v>
      </c>
      <c r="I39" s="22" t="s">
        <v>143</v>
      </c>
      <c r="J39" s="30" t="s">
        <v>73</v>
      </c>
      <c r="K39" s="59" t="s">
        <v>334</v>
      </c>
      <c r="L39" s="30" t="s">
        <v>335</v>
      </c>
      <c r="M39" s="24"/>
      <c r="N39" s="24"/>
      <c r="O39" s="24"/>
      <c r="P39" s="25"/>
      <c r="Q39" s="25"/>
      <c r="R39" s="25"/>
      <c r="S39" s="26"/>
      <c r="T39" s="26"/>
      <c r="U39" s="26"/>
      <c r="V39" s="27"/>
      <c r="W39" s="27"/>
      <c r="X39" s="27"/>
      <c r="Y39" s="28"/>
      <c r="Z39" s="28"/>
      <c r="AA39" s="28"/>
    </row>
    <row r="40" spans="1:27" ht="14.4">
      <c r="A40" s="12" t="s">
        <v>32</v>
      </c>
      <c r="B40" s="13">
        <v>1</v>
      </c>
      <c r="C40" s="3">
        <v>2</v>
      </c>
      <c r="D40" s="14" t="s">
        <v>85</v>
      </c>
      <c r="E40" s="31" t="s">
        <v>336</v>
      </c>
      <c r="F40" s="14" t="s">
        <v>170</v>
      </c>
      <c r="G40" s="22" t="s">
        <v>79</v>
      </c>
      <c r="H40" s="52" t="s">
        <v>337</v>
      </c>
      <c r="I40" s="22" t="s">
        <v>109</v>
      </c>
      <c r="J40" s="30"/>
      <c r="K40" s="59"/>
      <c r="L40" s="30"/>
      <c r="M40" s="24"/>
      <c r="N40" s="24"/>
      <c r="O40" s="24"/>
      <c r="P40" s="25"/>
      <c r="Q40" s="25"/>
      <c r="R40" s="25"/>
      <c r="S40" s="26"/>
      <c r="T40" s="26"/>
      <c r="U40" s="26"/>
      <c r="V40" s="27"/>
      <c r="W40" s="27"/>
      <c r="X40" s="27"/>
      <c r="Y40" s="28"/>
      <c r="Z40" s="28"/>
      <c r="AA40" s="28"/>
    </row>
    <row r="41" spans="1:27" ht="14.4">
      <c r="A41" s="13" t="s">
        <v>14</v>
      </c>
      <c r="B41" s="13">
        <v>1</v>
      </c>
      <c r="C41" s="3">
        <v>5</v>
      </c>
      <c r="D41" s="14" t="s">
        <v>79</v>
      </c>
      <c r="E41" s="14" t="s">
        <v>338</v>
      </c>
      <c r="F41" s="14" t="s">
        <v>339</v>
      </c>
      <c r="G41" s="22" t="s">
        <v>79</v>
      </c>
      <c r="H41" s="22" t="s">
        <v>340</v>
      </c>
      <c r="I41" s="22" t="s">
        <v>183</v>
      </c>
      <c r="J41" s="30" t="s">
        <v>85</v>
      </c>
      <c r="K41" s="30" t="s">
        <v>341</v>
      </c>
      <c r="L41" s="30" t="s">
        <v>342</v>
      </c>
      <c r="M41" s="36" t="s">
        <v>79</v>
      </c>
      <c r="N41" s="36" t="s">
        <v>340</v>
      </c>
      <c r="O41" s="36" t="s">
        <v>205</v>
      </c>
      <c r="P41" s="37" t="s">
        <v>82</v>
      </c>
      <c r="Q41" s="37" t="s">
        <v>343</v>
      </c>
      <c r="R41" s="37" t="s">
        <v>123</v>
      </c>
      <c r="S41" s="26"/>
      <c r="T41" s="26"/>
      <c r="U41" s="26"/>
      <c r="V41" s="27"/>
      <c r="W41" s="27"/>
      <c r="X41" s="27"/>
      <c r="Y41" s="28"/>
      <c r="Z41" s="28"/>
      <c r="AA41" s="28"/>
    </row>
    <row r="42" spans="1:27" ht="14.4">
      <c r="A42" s="29" t="s">
        <v>39</v>
      </c>
      <c r="B42" s="29">
        <v>2</v>
      </c>
      <c r="C42" s="3">
        <v>2</v>
      </c>
      <c r="D42" s="14" t="s">
        <v>85</v>
      </c>
      <c r="E42" s="14" t="s">
        <v>344</v>
      </c>
      <c r="F42" s="14" t="s">
        <v>345</v>
      </c>
      <c r="G42" s="22" t="s">
        <v>82</v>
      </c>
      <c r="H42" s="22" t="s">
        <v>346</v>
      </c>
      <c r="I42" s="22" t="s">
        <v>347</v>
      </c>
      <c r="J42" s="33"/>
      <c r="K42" s="33"/>
      <c r="L42" s="33"/>
      <c r="M42" s="36"/>
      <c r="N42" s="36"/>
      <c r="O42" s="36"/>
      <c r="P42" s="25"/>
      <c r="Q42" s="25"/>
      <c r="R42" s="25"/>
      <c r="S42" s="26"/>
      <c r="T42" s="26"/>
      <c r="U42" s="26"/>
      <c r="V42" s="27"/>
      <c r="W42" s="27"/>
      <c r="X42" s="27"/>
      <c r="Y42" s="28"/>
      <c r="Z42" s="28"/>
      <c r="AA42" s="28"/>
    </row>
    <row r="43" spans="1:27" ht="14.4">
      <c r="A43" s="13" t="s">
        <v>348</v>
      </c>
      <c r="B43" s="13">
        <v>1</v>
      </c>
      <c r="C43" s="3">
        <v>2</v>
      </c>
      <c r="D43" s="14" t="s">
        <v>82</v>
      </c>
      <c r="E43" s="14" t="s">
        <v>349</v>
      </c>
      <c r="F43" s="14" t="s">
        <v>350</v>
      </c>
      <c r="G43" s="22" t="s">
        <v>79</v>
      </c>
      <c r="H43" s="22" t="s">
        <v>351</v>
      </c>
      <c r="I43" s="22" t="s">
        <v>352</v>
      </c>
      <c r="J43" s="30"/>
      <c r="K43" s="30"/>
      <c r="L43" s="30"/>
      <c r="M43" s="36"/>
      <c r="N43" s="36"/>
      <c r="O43" s="36"/>
      <c r="P43" s="25"/>
      <c r="Q43" s="25"/>
      <c r="R43" s="25"/>
      <c r="S43" s="26"/>
      <c r="T43" s="26"/>
      <c r="U43" s="26"/>
      <c r="V43" s="27"/>
      <c r="W43" s="27"/>
      <c r="X43" s="27"/>
      <c r="Y43" s="28"/>
      <c r="Z43" s="28"/>
      <c r="AA43" s="28"/>
    </row>
    <row r="44" spans="1:27" ht="14.4">
      <c r="A44" s="12" t="s">
        <v>9</v>
      </c>
      <c r="B44" s="13">
        <v>1</v>
      </c>
      <c r="C44" s="3">
        <v>6</v>
      </c>
      <c r="D44" s="14" t="s">
        <v>79</v>
      </c>
      <c r="E44" s="14" t="s">
        <v>258</v>
      </c>
      <c r="F44" s="14" t="s">
        <v>199</v>
      </c>
      <c r="G44" s="22" t="s">
        <v>73</v>
      </c>
      <c r="H44" s="22" t="s">
        <v>353</v>
      </c>
      <c r="I44" s="22" t="s">
        <v>123</v>
      </c>
      <c r="J44" s="30" t="s">
        <v>73</v>
      </c>
      <c r="K44" s="30" t="s">
        <v>354</v>
      </c>
      <c r="L44" s="30" t="s">
        <v>143</v>
      </c>
      <c r="M44" s="36" t="s">
        <v>76</v>
      </c>
      <c r="N44" s="36" t="s">
        <v>355</v>
      </c>
      <c r="O44" s="36" t="s">
        <v>356</v>
      </c>
      <c r="P44" s="37" t="s">
        <v>85</v>
      </c>
      <c r="Q44" s="37" t="s">
        <v>357</v>
      </c>
      <c r="R44" s="37" t="s">
        <v>139</v>
      </c>
      <c r="S44" s="41" t="s">
        <v>114</v>
      </c>
      <c r="T44" s="41" t="s">
        <v>358</v>
      </c>
      <c r="U44" s="41" t="s">
        <v>359</v>
      </c>
      <c r="V44" s="27"/>
      <c r="W44" s="27"/>
      <c r="X44" s="27"/>
      <c r="Y44" s="28"/>
      <c r="Z44" s="28"/>
      <c r="AA44" s="28"/>
    </row>
    <row r="45" spans="1:27" ht="14.4">
      <c r="A45" s="29" t="s">
        <v>10</v>
      </c>
      <c r="B45" s="29">
        <v>1</v>
      </c>
      <c r="C45" s="3">
        <v>4</v>
      </c>
      <c r="D45" s="14" t="s">
        <v>76</v>
      </c>
      <c r="E45" s="14" t="s">
        <v>360</v>
      </c>
      <c r="F45" s="14" t="s">
        <v>361</v>
      </c>
      <c r="G45" s="22" t="s">
        <v>79</v>
      </c>
      <c r="H45" s="22" t="s">
        <v>362</v>
      </c>
      <c r="I45" s="22" t="s">
        <v>363</v>
      </c>
      <c r="J45" s="30" t="s">
        <v>79</v>
      </c>
      <c r="K45" s="30" t="s">
        <v>201</v>
      </c>
      <c r="L45" s="30" t="s">
        <v>364</v>
      </c>
      <c r="M45" s="36" t="s">
        <v>85</v>
      </c>
      <c r="N45" s="36" t="s">
        <v>365</v>
      </c>
      <c r="O45" s="36" t="s">
        <v>366</v>
      </c>
      <c r="P45" s="37"/>
      <c r="Q45" s="37"/>
      <c r="R45" s="37"/>
      <c r="S45" s="41"/>
      <c r="T45" s="41"/>
      <c r="U45" s="41"/>
      <c r="V45" s="27"/>
      <c r="W45" s="27"/>
      <c r="X45" s="27"/>
      <c r="Y45" s="28"/>
      <c r="Z45" s="28"/>
      <c r="AA45" s="28"/>
    </row>
    <row r="46" spans="1:27" ht="14.4">
      <c r="A46" s="12" t="s">
        <v>29</v>
      </c>
      <c r="B46" s="13">
        <v>2</v>
      </c>
      <c r="C46" s="3">
        <v>2</v>
      </c>
      <c r="D46" s="14" t="s">
        <v>79</v>
      </c>
      <c r="E46" s="14" t="s">
        <v>367</v>
      </c>
      <c r="F46" s="14" t="s">
        <v>199</v>
      </c>
      <c r="G46" s="22" t="s">
        <v>73</v>
      </c>
      <c r="H46" s="22" t="s">
        <v>368</v>
      </c>
      <c r="I46" s="22" t="s">
        <v>141</v>
      </c>
      <c r="J46" s="30"/>
      <c r="K46" s="30"/>
      <c r="L46" s="30"/>
      <c r="M46" s="36"/>
      <c r="N46" s="36"/>
      <c r="O46" s="36"/>
      <c r="P46" s="37"/>
      <c r="Q46" s="37"/>
      <c r="R46" s="37"/>
      <c r="S46" s="41"/>
      <c r="T46" s="41"/>
      <c r="U46" s="41"/>
      <c r="V46" s="27"/>
      <c r="W46" s="27"/>
      <c r="X46" s="27"/>
      <c r="Y46" s="28"/>
      <c r="Z46" s="28"/>
      <c r="AA46" s="28"/>
    </row>
    <row r="47" spans="1:27" ht="14.4">
      <c r="A47" s="29" t="s">
        <v>36</v>
      </c>
      <c r="B47" s="29">
        <v>1</v>
      </c>
      <c r="C47" s="3">
        <v>3</v>
      </c>
      <c r="D47" s="14" t="s">
        <v>73</v>
      </c>
      <c r="E47" s="14" t="s">
        <v>369</v>
      </c>
      <c r="F47" s="14" t="s">
        <v>370</v>
      </c>
      <c r="G47" s="22" t="s">
        <v>90</v>
      </c>
      <c r="H47" s="22" t="s">
        <v>140</v>
      </c>
      <c r="I47" s="22" t="s">
        <v>251</v>
      </c>
      <c r="J47" s="30" t="s">
        <v>76</v>
      </c>
      <c r="K47" s="30" t="s">
        <v>371</v>
      </c>
      <c r="L47" s="30" t="s">
        <v>116</v>
      </c>
      <c r="M47" s="24"/>
      <c r="N47" s="24"/>
      <c r="O47" s="24"/>
      <c r="P47" s="25"/>
      <c r="Q47" s="25"/>
      <c r="R47" s="25"/>
      <c r="S47" s="26"/>
      <c r="T47" s="26"/>
      <c r="U47" s="26"/>
      <c r="V47" s="27"/>
      <c r="W47" s="27"/>
      <c r="X47" s="27"/>
      <c r="Y47" s="28"/>
      <c r="Z47" s="28"/>
      <c r="AA47" s="28"/>
    </row>
    <row r="48" spans="1:27" ht="14.4">
      <c r="A48" s="13" t="s">
        <v>45</v>
      </c>
      <c r="B48" s="13">
        <v>2</v>
      </c>
      <c r="C48" s="3">
        <v>2</v>
      </c>
      <c r="D48" s="14" t="s">
        <v>79</v>
      </c>
      <c r="E48" s="14" t="s">
        <v>372</v>
      </c>
      <c r="F48" s="14" t="s">
        <v>373</v>
      </c>
      <c r="G48" s="22" t="s">
        <v>79</v>
      </c>
      <c r="H48" s="22" t="s">
        <v>374</v>
      </c>
      <c r="I48" s="22" t="s">
        <v>323</v>
      </c>
      <c r="J48" s="33"/>
      <c r="K48" s="33"/>
      <c r="L48" s="33"/>
      <c r="M48" s="34"/>
      <c r="N48" s="34"/>
      <c r="O48" s="34"/>
      <c r="P48" s="35"/>
      <c r="Q48" s="35"/>
      <c r="R48" s="35"/>
      <c r="S48" s="38"/>
      <c r="T48" s="38"/>
      <c r="U48" s="38"/>
      <c r="V48" s="27"/>
      <c r="W48" s="27"/>
      <c r="X48" s="27"/>
      <c r="Y48" s="28"/>
      <c r="Z48" s="28"/>
      <c r="AA48" s="28"/>
    </row>
    <row r="49" spans="1:27" ht="14.4">
      <c r="A49" s="13" t="s">
        <v>375</v>
      </c>
      <c r="B49" s="13">
        <v>2</v>
      </c>
      <c r="C49" s="3">
        <v>1</v>
      </c>
      <c r="D49" s="14" t="s">
        <v>82</v>
      </c>
      <c r="E49" s="14" t="s">
        <v>376</v>
      </c>
      <c r="F49" s="14" t="s">
        <v>377</v>
      </c>
      <c r="G49" s="32"/>
      <c r="H49" s="32"/>
      <c r="I49" s="32"/>
      <c r="J49" s="62"/>
      <c r="K49" s="62"/>
      <c r="L49" s="62"/>
      <c r="M49" s="24"/>
      <c r="N49" s="24"/>
      <c r="O49" s="24"/>
      <c r="P49" s="25"/>
      <c r="Q49" s="25"/>
      <c r="R49" s="25"/>
      <c r="S49" s="26"/>
      <c r="T49" s="26"/>
      <c r="U49" s="26"/>
      <c r="V49" s="27"/>
      <c r="W49" s="27"/>
      <c r="X49" s="27"/>
      <c r="Y49" s="28"/>
      <c r="Z49" s="28"/>
      <c r="AA49" s="28"/>
    </row>
    <row r="50" spans="1:27" ht="14.4">
      <c r="A50" s="13" t="s">
        <v>37</v>
      </c>
      <c r="B50" s="13">
        <v>2</v>
      </c>
      <c r="C50" s="3">
        <v>5</v>
      </c>
      <c r="D50" s="14" t="s">
        <v>73</v>
      </c>
      <c r="E50" s="31" t="s">
        <v>378</v>
      </c>
      <c r="F50" s="14" t="s">
        <v>379</v>
      </c>
      <c r="G50" s="22" t="s">
        <v>73</v>
      </c>
      <c r="H50" s="52" t="s">
        <v>380</v>
      </c>
      <c r="I50" s="22" t="s">
        <v>381</v>
      </c>
      <c r="J50" s="30" t="s">
        <v>79</v>
      </c>
      <c r="K50" s="30" t="s">
        <v>382</v>
      </c>
      <c r="L50" s="30" t="s">
        <v>383</v>
      </c>
      <c r="M50" s="36" t="s">
        <v>85</v>
      </c>
      <c r="N50" s="36" t="s">
        <v>382</v>
      </c>
      <c r="O50" s="36" t="s">
        <v>384</v>
      </c>
      <c r="P50" s="37" t="s">
        <v>82</v>
      </c>
      <c r="Q50" s="37" t="s">
        <v>385</v>
      </c>
      <c r="R50" s="37" t="s">
        <v>386</v>
      </c>
      <c r="S50" s="38"/>
      <c r="T50" s="38"/>
      <c r="U50" s="38"/>
      <c r="V50" s="42"/>
      <c r="W50" s="42"/>
      <c r="X50" s="42"/>
      <c r="Y50" s="43"/>
      <c r="Z50" s="43"/>
      <c r="AA50" s="43"/>
    </row>
    <row r="51" spans="1:27" ht="14.4">
      <c r="A51" s="3" t="s">
        <v>387</v>
      </c>
      <c r="B51" s="13">
        <v>1</v>
      </c>
      <c r="C51" s="3">
        <v>4</v>
      </c>
      <c r="D51" s="14" t="s">
        <v>73</v>
      </c>
      <c r="E51" s="31" t="s">
        <v>388</v>
      </c>
      <c r="F51" s="14" t="s">
        <v>389</v>
      </c>
      <c r="G51" s="22" t="s">
        <v>82</v>
      </c>
      <c r="H51" s="52" t="s">
        <v>390</v>
      </c>
      <c r="I51" s="22" t="s">
        <v>199</v>
      </c>
      <c r="J51" s="30" t="s">
        <v>85</v>
      </c>
      <c r="K51" s="59" t="s">
        <v>391</v>
      </c>
      <c r="L51" s="30" t="s">
        <v>258</v>
      </c>
      <c r="M51" s="36" t="s">
        <v>79</v>
      </c>
      <c r="N51" s="53" t="s">
        <v>392</v>
      </c>
      <c r="O51" s="36" t="s">
        <v>93</v>
      </c>
      <c r="P51" s="35"/>
      <c r="Q51" s="58"/>
      <c r="R51" s="35"/>
      <c r="S51" s="38"/>
      <c r="T51" s="63"/>
      <c r="U51" s="38"/>
      <c r="V51" s="27"/>
      <c r="W51" s="27"/>
      <c r="X51" s="27"/>
      <c r="Y51" s="28"/>
      <c r="Z51" s="28"/>
      <c r="AA51" s="28"/>
    </row>
    <row r="52" spans="1:27" ht="14.4">
      <c r="A52" s="12" t="s">
        <v>16</v>
      </c>
      <c r="B52" s="13">
        <v>1</v>
      </c>
      <c r="C52" s="3">
        <v>2</v>
      </c>
      <c r="D52" s="14" t="s">
        <v>73</v>
      </c>
      <c r="E52" s="14" t="s">
        <v>393</v>
      </c>
      <c r="F52" s="14" t="s">
        <v>394</v>
      </c>
      <c r="G52" s="22" t="s">
        <v>85</v>
      </c>
      <c r="H52" s="22" t="s">
        <v>395</v>
      </c>
      <c r="I52" s="22" t="s">
        <v>396</v>
      </c>
      <c r="J52" s="30"/>
      <c r="K52" s="30"/>
      <c r="L52" s="30"/>
      <c r="M52" s="36"/>
      <c r="N52" s="36"/>
      <c r="O52" s="36"/>
      <c r="P52" s="37"/>
      <c r="Q52" s="37"/>
      <c r="R52" s="37"/>
      <c r="S52" s="26"/>
      <c r="T52" s="26"/>
      <c r="U52" s="26"/>
      <c r="V52" s="27"/>
      <c r="W52" s="27"/>
      <c r="X52" s="27"/>
      <c r="Y52" s="28"/>
      <c r="Z52" s="28"/>
      <c r="AA52" s="28"/>
    </row>
    <row r="53" spans="1:27" ht="14.4">
      <c r="A53" s="13" t="s">
        <v>397</v>
      </c>
      <c r="B53" s="29">
        <v>2</v>
      </c>
      <c r="C53" s="3">
        <v>2</v>
      </c>
      <c r="D53" s="14" t="s">
        <v>76</v>
      </c>
      <c r="E53" s="14" t="s">
        <v>398</v>
      </c>
      <c r="F53" s="14" t="s">
        <v>109</v>
      </c>
      <c r="G53" s="22" t="s">
        <v>79</v>
      </c>
      <c r="H53" s="22" t="s">
        <v>399</v>
      </c>
      <c r="I53" s="22" t="s">
        <v>301</v>
      </c>
      <c r="J53" s="33"/>
      <c r="K53" s="33"/>
      <c r="L53" s="33"/>
      <c r="M53" s="34"/>
      <c r="N53" s="34"/>
      <c r="O53" s="34"/>
      <c r="P53" s="35"/>
      <c r="Q53" s="35"/>
      <c r="R53" s="35"/>
      <c r="S53" s="26"/>
      <c r="T53" s="26"/>
      <c r="U53" s="26"/>
      <c r="V53" s="27"/>
      <c r="W53" s="27"/>
      <c r="X53" s="27"/>
      <c r="Y53" s="28"/>
      <c r="Z53" s="28"/>
      <c r="AA53" s="28"/>
    </row>
    <row r="54" spans="1:27" ht="14.4">
      <c r="A54" s="12" t="s">
        <v>18</v>
      </c>
      <c r="B54" s="13">
        <v>1</v>
      </c>
      <c r="C54" s="3">
        <v>2</v>
      </c>
      <c r="D54" s="14" t="s">
        <v>85</v>
      </c>
      <c r="E54" s="14" t="s">
        <v>400</v>
      </c>
      <c r="F54" s="14" t="s">
        <v>151</v>
      </c>
      <c r="G54" s="22" t="s">
        <v>73</v>
      </c>
      <c r="H54" s="22" t="s">
        <v>401</v>
      </c>
      <c r="I54" s="22" t="s">
        <v>329</v>
      </c>
      <c r="J54" s="23"/>
      <c r="K54" s="23"/>
      <c r="L54" s="23"/>
      <c r="M54" s="24"/>
      <c r="N54" s="24"/>
      <c r="O54" s="24"/>
      <c r="P54" s="25"/>
      <c r="Q54" s="25"/>
      <c r="R54" s="25"/>
      <c r="S54" s="26"/>
      <c r="T54" s="26"/>
      <c r="U54" s="26"/>
      <c r="V54" s="27"/>
      <c r="W54" s="27"/>
      <c r="X54" s="27"/>
      <c r="Y54" s="28"/>
      <c r="Z54" s="28"/>
      <c r="AA54" s="28"/>
    </row>
    <row r="55" spans="1:27" ht="14.4">
      <c r="A55" s="12" t="s">
        <v>8</v>
      </c>
      <c r="B55" s="13">
        <v>2</v>
      </c>
      <c r="C55" s="3">
        <v>6</v>
      </c>
      <c r="D55" s="14" t="s">
        <v>79</v>
      </c>
      <c r="E55" s="14" t="s">
        <v>402</v>
      </c>
      <c r="F55" s="14" t="s">
        <v>403</v>
      </c>
      <c r="G55" s="22" t="s">
        <v>73</v>
      </c>
      <c r="H55" s="22" t="s">
        <v>404</v>
      </c>
      <c r="I55" s="22" t="s">
        <v>101</v>
      </c>
      <c r="J55" s="30" t="s">
        <v>79</v>
      </c>
      <c r="K55" s="30" t="s">
        <v>405</v>
      </c>
      <c r="L55" s="30" t="s">
        <v>406</v>
      </c>
      <c r="M55" s="36" t="s">
        <v>85</v>
      </c>
      <c r="N55" s="36" t="s">
        <v>407</v>
      </c>
      <c r="O55" s="36" t="s">
        <v>408</v>
      </c>
      <c r="P55" s="37" t="s">
        <v>82</v>
      </c>
      <c r="Q55" s="37" t="s">
        <v>315</v>
      </c>
      <c r="R55" s="37" t="s">
        <v>409</v>
      </c>
      <c r="S55" s="41" t="s">
        <v>73</v>
      </c>
      <c r="T55" s="41" t="s">
        <v>410</v>
      </c>
      <c r="U55" s="41" t="s">
        <v>158</v>
      </c>
      <c r="V55" s="27"/>
      <c r="W55" s="27"/>
      <c r="X55" s="27"/>
      <c r="Y55" s="28"/>
      <c r="Z55" s="28"/>
      <c r="AA55" s="28"/>
    </row>
    <row r="56" spans="1:27" ht="14.4">
      <c r="A56" s="12" t="s">
        <v>411</v>
      </c>
      <c r="B56" s="13">
        <v>2</v>
      </c>
      <c r="C56" s="3">
        <v>5</v>
      </c>
      <c r="D56" s="14" t="s">
        <v>90</v>
      </c>
      <c r="E56" s="14" t="s">
        <v>412</v>
      </c>
      <c r="F56" s="14" t="s">
        <v>413</v>
      </c>
      <c r="G56" s="22" t="s">
        <v>79</v>
      </c>
      <c r="H56" s="22" t="s">
        <v>414</v>
      </c>
      <c r="I56" s="22" t="s">
        <v>93</v>
      </c>
      <c r="J56" s="30" t="s">
        <v>73</v>
      </c>
      <c r="K56" s="30" t="s">
        <v>259</v>
      </c>
      <c r="L56" s="30" t="s">
        <v>329</v>
      </c>
      <c r="M56" s="36" t="s">
        <v>82</v>
      </c>
      <c r="N56" s="36" t="s">
        <v>415</v>
      </c>
      <c r="O56" s="36" t="s">
        <v>416</v>
      </c>
      <c r="P56" s="37" t="s">
        <v>73</v>
      </c>
      <c r="Q56" s="37" t="s">
        <v>417</v>
      </c>
      <c r="R56" s="37" t="s">
        <v>377</v>
      </c>
      <c r="S56" s="26"/>
      <c r="T56" s="26"/>
      <c r="U56" s="26"/>
      <c r="V56" s="27"/>
      <c r="W56" s="27"/>
      <c r="X56" s="27"/>
      <c r="Y56" s="28"/>
      <c r="Z56" s="28"/>
      <c r="AA56" s="28"/>
    </row>
    <row r="57" spans="1:27" ht="14.4">
      <c r="A57" s="13" t="s">
        <v>24</v>
      </c>
      <c r="B57" s="13">
        <v>1</v>
      </c>
      <c r="C57" s="3">
        <v>3</v>
      </c>
      <c r="D57" s="14" t="s">
        <v>76</v>
      </c>
      <c r="E57" s="14" t="s">
        <v>418</v>
      </c>
      <c r="F57" s="14" t="s">
        <v>419</v>
      </c>
      <c r="G57" s="22" t="s">
        <v>79</v>
      </c>
      <c r="H57" s="22" t="s">
        <v>420</v>
      </c>
      <c r="I57" s="22" t="s">
        <v>310</v>
      </c>
      <c r="J57" s="30" t="s">
        <v>79</v>
      </c>
      <c r="K57" s="30" t="s">
        <v>421</v>
      </c>
      <c r="L57" s="30" t="s">
        <v>151</v>
      </c>
      <c r="M57" s="34"/>
      <c r="N57" s="34"/>
      <c r="O57" s="34"/>
      <c r="P57" s="35"/>
      <c r="Q57" s="35"/>
      <c r="R57" s="35"/>
      <c r="S57" s="41"/>
      <c r="T57" s="41"/>
      <c r="U57" s="41"/>
      <c r="V57" s="27"/>
      <c r="W57" s="27"/>
      <c r="X57" s="27"/>
      <c r="Y57" s="28"/>
      <c r="Z57" s="28"/>
      <c r="AA57" s="28"/>
    </row>
    <row r="58" spans="1:27" ht="14.4">
      <c r="A58" s="29" t="s">
        <v>38</v>
      </c>
      <c r="B58" s="29">
        <v>1</v>
      </c>
      <c r="C58" s="3">
        <v>2</v>
      </c>
      <c r="D58" s="14" t="s">
        <v>79</v>
      </c>
      <c r="E58" s="14" t="s">
        <v>422</v>
      </c>
      <c r="F58" s="14" t="s">
        <v>423</v>
      </c>
      <c r="G58" s="22" t="s">
        <v>85</v>
      </c>
      <c r="H58" s="22" t="s">
        <v>424</v>
      </c>
      <c r="I58" s="22" t="s">
        <v>425</v>
      </c>
      <c r="J58" s="33"/>
      <c r="K58" s="33"/>
      <c r="L58" s="33"/>
      <c r="M58" s="34"/>
      <c r="N58" s="34"/>
      <c r="O58" s="34"/>
      <c r="P58" s="35"/>
      <c r="Q58" s="35"/>
      <c r="R58" s="35"/>
      <c r="S58" s="41"/>
      <c r="T58" s="41"/>
      <c r="U58" s="41"/>
      <c r="V58" s="27"/>
      <c r="W58" s="27"/>
      <c r="X58" s="27"/>
      <c r="Y58" s="28"/>
      <c r="Z58" s="28"/>
      <c r="AA58" s="28"/>
    </row>
    <row r="59" spans="1:27" ht="14.4">
      <c r="A59" s="12" t="s">
        <v>48</v>
      </c>
      <c r="B59" s="13">
        <v>2</v>
      </c>
      <c r="C59" s="3">
        <v>6</v>
      </c>
      <c r="D59" s="14" t="s">
        <v>79</v>
      </c>
      <c r="E59" s="14" t="s">
        <v>426</v>
      </c>
      <c r="F59" s="14" t="s">
        <v>109</v>
      </c>
      <c r="G59" s="22" t="s">
        <v>73</v>
      </c>
      <c r="H59" s="22" t="s">
        <v>427</v>
      </c>
      <c r="I59" s="22" t="s">
        <v>121</v>
      </c>
      <c r="J59" s="30" t="s">
        <v>90</v>
      </c>
      <c r="K59" s="30" t="s">
        <v>428</v>
      </c>
      <c r="L59" s="30" t="s">
        <v>274</v>
      </c>
      <c r="M59" s="36" t="s">
        <v>85</v>
      </c>
      <c r="N59" s="36" t="s">
        <v>429</v>
      </c>
      <c r="O59" s="36" t="s">
        <v>430</v>
      </c>
      <c r="P59" s="37" t="s">
        <v>82</v>
      </c>
      <c r="Q59" s="37" t="s">
        <v>431</v>
      </c>
      <c r="R59" s="37" t="s">
        <v>432</v>
      </c>
      <c r="S59" s="41" t="s">
        <v>76</v>
      </c>
      <c r="T59" s="41" t="s">
        <v>433</v>
      </c>
      <c r="U59" s="41" t="s">
        <v>434</v>
      </c>
      <c r="V59" s="27"/>
      <c r="W59" s="27"/>
      <c r="X59" s="27"/>
      <c r="Y59" s="28"/>
      <c r="Z59" s="28"/>
      <c r="AA59" s="28"/>
    </row>
    <row r="60" spans="1:27" ht="14.4">
      <c r="A60" s="12" t="s">
        <v>27</v>
      </c>
      <c r="B60" s="13">
        <v>2</v>
      </c>
      <c r="C60" s="3">
        <v>3</v>
      </c>
      <c r="D60" s="14" t="s">
        <v>79</v>
      </c>
      <c r="E60" s="31" t="s">
        <v>435</v>
      </c>
      <c r="F60" s="14" t="s">
        <v>121</v>
      </c>
      <c r="G60" s="22" t="s">
        <v>82</v>
      </c>
      <c r="H60" s="52" t="s">
        <v>436</v>
      </c>
      <c r="I60" s="22" t="s">
        <v>183</v>
      </c>
      <c r="J60" s="30" t="s">
        <v>82</v>
      </c>
      <c r="K60" s="59" t="s">
        <v>437</v>
      </c>
      <c r="L60" s="30" t="s">
        <v>438</v>
      </c>
      <c r="M60" s="34"/>
      <c r="N60" s="57"/>
      <c r="O60" s="34"/>
      <c r="P60" s="35"/>
      <c r="Q60" s="35"/>
      <c r="R60" s="35"/>
      <c r="S60" s="41"/>
      <c r="T60" s="41"/>
      <c r="U60" s="41"/>
      <c r="V60" s="27"/>
      <c r="W60" s="27"/>
      <c r="X60" s="27"/>
      <c r="Y60" s="28"/>
      <c r="Z60" s="28"/>
      <c r="AA60" s="28"/>
    </row>
    <row r="61" spans="1:27" ht="14.4">
      <c r="A61" s="12" t="s">
        <v>439</v>
      </c>
      <c r="B61" s="13">
        <v>1</v>
      </c>
      <c r="C61" s="3">
        <v>2</v>
      </c>
      <c r="D61" s="14" t="s">
        <v>85</v>
      </c>
      <c r="E61" s="14" t="s">
        <v>440</v>
      </c>
      <c r="F61" s="14" t="s">
        <v>441</v>
      </c>
      <c r="G61" s="22" t="s">
        <v>114</v>
      </c>
      <c r="H61" s="22" t="s">
        <v>442</v>
      </c>
      <c r="I61" s="22" t="s">
        <v>443</v>
      </c>
      <c r="J61" s="33"/>
      <c r="K61" s="33"/>
      <c r="L61" s="33"/>
      <c r="M61" s="34"/>
      <c r="N61" s="57"/>
      <c r="O61" s="34"/>
      <c r="P61" s="25"/>
      <c r="Q61" s="25"/>
      <c r="R61" s="25"/>
      <c r="S61" s="26"/>
      <c r="T61" s="26"/>
      <c r="U61" s="26"/>
      <c r="V61" s="27"/>
      <c r="W61" s="27"/>
      <c r="X61" s="27"/>
      <c r="Y61" s="28"/>
      <c r="Z61" s="28"/>
      <c r="AA61" s="28"/>
    </row>
    <row r="62" spans="1:27" ht="14.4">
      <c r="A62" s="13" t="s">
        <v>444</v>
      </c>
      <c r="B62" s="13">
        <v>2</v>
      </c>
      <c r="C62" s="3">
        <v>4</v>
      </c>
      <c r="D62" s="14" t="s">
        <v>82</v>
      </c>
      <c r="E62" s="14" t="s">
        <v>445</v>
      </c>
      <c r="F62" s="14" t="s">
        <v>446</v>
      </c>
      <c r="G62" s="22" t="s">
        <v>73</v>
      </c>
      <c r="H62" s="22" t="s">
        <v>447</v>
      </c>
      <c r="I62" s="22" t="s">
        <v>448</v>
      </c>
      <c r="J62" s="30" t="s">
        <v>73</v>
      </c>
      <c r="K62" s="30" t="s">
        <v>449</v>
      </c>
      <c r="L62" s="30" t="s">
        <v>244</v>
      </c>
      <c r="M62" s="36" t="s">
        <v>90</v>
      </c>
      <c r="N62" s="36" t="s">
        <v>450</v>
      </c>
      <c r="O62" s="36" t="s">
        <v>451</v>
      </c>
      <c r="P62" s="37"/>
      <c r="Q62" s="37"/>
      <c r="R62" s="37"/>
      <c r="S62" s="41"/>
      <c r="T62" s="41"/>
      <c r="U62" s="41"/>
      <c r="V62" s="27"/>
      <c r="W62" s="27"/>
      <c r="X62" s="27"/>
      <c r="Y62" s="28"/>
      <c r="Z62" s="28"/>
      <c r="AA62" s="28"/>
    </row>
    <row r="63" spans="1:27" ht="14.4">
      <c r="A63" s="13" t="s">
        <v>452</v>
      </c>
      <c r="B63" s="13">
        <v>1</v>
      </c>
      <c r="C63" s="3">
        <v>6</v>
      </c>
      <c r="D63" s="14" t="s">
        <v>79</v>
      </c>
      <c r="E63" s="14" t="s">
        <v>453</v>
      </c>
      <c r="F63" s="14" t="s">
        <v>335</v>
      </c>
      <c r="G63" s="22" t="s">
        <v>79</v>
      </c>
      <c r="H63" s="22" t="s">
        <v>454</v>
      </c>
      <c r="I63" s="22" t="s">
        <v>455</v>
      </c>
      <c r="J63" s="30" t="s">
        <v>73</v>
      </c>
      <c r="K63" s="30" t="s">
        <v>456</v>
      </c>
      <c r="L63" s="30" t="s">
        <v>457</v>
      </c>
      <c r="M63" s="36" t="s">
        <v>82</v>
      </c>
      <c r="N63" s="36" t="s">
        <v>458</v>
      </c>
      <c r="O63" s="36" t="s">
        <v>366</v>
      </c>
      <c r="P63" s="37" t="s">
        <v>82</v>
      </c>
      <c r="Q63" s="37" t="s">
        <v>459</v>
      </c>
      <c r="R63" s="37" t="s">
        <v>256</v>
      </c>
      <c r="S63" s="41" t="s">
        <v>76</v>
      </c>
      <c r="T63" s="41" t="s">
        <v>152</v>
      </c>
      <c r="U63" s="41" t="s">
        <v>193</v>
      </c>
      <c r="V63" s="27"/>
      <c r="W63" s="27"/>
      <c r="X63" s="27"/>
      <c r="Y63" s="28"/>
      <c r="Z63" s="28"/>
      <c r="AA63" s="28"/>
    </row>
    <row r="64" spans="1:27" ht="14.4">
      <c r="A64" s="13" t="s">
        <v>30</v>
      </c>
      <c r="B64" s="13">
        <v>1</v>
      </c>
      <c r="C64" s="3">
        <v>4</v>
      </c>
      <c r="D64" s="14" t="s">
        <v>73</v>
      </c>
      <c r="E64" s="14" t="s">
        <v>460</v>
      </c>
      <c r="F64" s="14" t="s">
        <v>356</v>
      </c>
      <c r="G64" s="22" t="s">
        <v>73</v>
      </c>
      <c r="H64" s="22" t="s">
        <v>461</v>
      </c>
      <c r="I64" s="22" t="s">
        <v>352</v>
      </c>
      <c r="J64" s="30" t="s">
        <v>76</v>
      </c>
      <c r="K64" s="30" t="s">
        <v>462</v>
      </c>
      <c r="L64" s="30" t="s">
        <v>228</v>
      </c>
      <c r="M64" s="36" t="s">
        <v>114</v>
      </c>
      <c r="N64" s="36" t="s">
        <v>463</v>
      </c>
      <c r="O64" s="36" t="s">
        <v>289</v>
      </c>
      <c r="P64" s="25"/>
      <c r="Q64" s="25"/>
      <c r="R64" s="25"/>
      <c r="S64" s="26"/>
      <c r="T64" s="26"/>
      <c r="U64" s="26"/>
      <c r="V64" s="27"/>
      <c r="W64" s="27"/>
      <c r="X64" s="27"/>
      <c r="Y64" s="28"/>
      <c r="Z64" s="28"/>
      <c r="AA64" s="28"/>
    </row>
    <row r="65" spans="1:27" ht="14.4">
      <c r="A65" s="29" t="s">
        <v>52</v>
      </c>
      <c r="B65" s="29">
        <v>1</v>
      </c>
      <c r="C65" s="3">
        <v>5</v>
      </c>
      <c r="D65" s="14" t="s">
        <v>73</v>
      </c>
      <c r="E65" s="14" t="s">
        <v>464</v>
      </c>
      <c r="F65" s="14" t="s">
        <v>465</v>
      </c>
      <c r="G65" s="22" t="s">
        <v>79</v>
      </c>
      <c r="H65" s="22" t="s">
        <v>466</v>
      </c>
      <c r="I65" s="22" t="s">
        <v>105</v>
      </c>
      <c r="J65" s="30" t="s">
        <v>85</v>
      </c>
      <c r="K65" s="30" t="s">
        <v>467</v>
      </c>
      <c r="L65" s="30" t="s">
        <v>468</v>
      </c>
      <c r="M65" s="36" t="s">
        <v>82</v>
      </c>
      <c r="N65" s="36" t="s">
        <v>469</v>
      </c>
      <c r="O65" s="36" t="s">
        <v>470</v>
      </c>
      <c r="P65" s="37" t="s">
        <v>76</v>
      </c>
      <c r="Q65" s="37" t="s">
        <v>428</v>
      </c>
      <c r="R65" s="37" t="s">
        <v>471</v>
      </c>
      <c r="S65" s="26"/>
      <c r="T65" s="26"/>
      <c r="U65" s="26"/>
      <c r="V65" s="27"/>
      <c r="W65" s="27"/>
      <c r="X65" s="27"/>
      <c r="Y65" s="28"/>
      <c r="Z65" s="28"/>
      <c r="AA65" s="28"/>
    </row>
    <row r="66" spans="1:27" ht="14.4">
      <c r="A66" s="29" t="s">
        <v>35</v>
      </c>
      <c r="B66" s="29">
        <v>1</v>
      </c>
      <c r="C66" s="3">
        <v>2</v>
      </c>
      <c r="D66" s="14" t="s">
        <v>79</v>
      </c>
      <c r="E66" s="14" t="s">
        <v>472</v>
      </c>
      <c r="F66" s="14" t="s">
        <v>109</v>
      </c>
      <c r="G66" s="22" t="s">
        <v>79</v>
      </c>
      <c r="H66" s="22" t="s">
        <v>473</v>
      </c>
      <c r="I66" s="22" t="s">
        <v>231</v>
      </c>
      <c r="J66" s="23"/>
      <c r="K66" s="23"/>
      <c r="L66" s="23"/>
      <c r="M66" s="24"/>
      <c r="N66" s="24"/>
      <c r="O66" s="24"/>
      <c r="P66" s="25"/>
      <c r="Q66" s="25"/>
      <c r="R66" s="25"/>
      <c r="S66" s="26"/>
      <c r="T66" s="26"/>
      <c r="U66" s="26"/>
      <c r="V66" s="27"/>
      <c r="W66" s="27"/>
      <c r="X66" s="27"/>
      <c r="Y66" s="28"/>
      <c r="Z66" s="28"/>
      <c r="AA66" s="28"/>
    </row>
    <row r="67" spans="1:27" ht="14.4">
      <c r="A67" s="12" t="s">
        <v>17</v>
      </c>
      <c r="B67" s="13">
        <v>1</v>
      </c>
      <c r="C67" s="3">
        <v>4</v>
      </c>
      <c r="D67" s="14" t="s">
        <v>73</v>
      </c>
      <c r="E67" s="14" t="s">
        <v>405</v>
      </c>
      <c r="F67" s="14" t="s">
        <v>366</v>
      </c>
      <c r="G67" s="22" t="s">
        <v>85</v>
      </c>
      <c r="H67" s="22" t="s">
        <v>474</v>
      </c>
      <c r="I67" s="22" t="s">
        <v>366</v>
      </c>
      <c r="J67" s="30" t="s">
        <v>82</v>
      </c>
      <c r="K67" s="30" t="s">
        <v>475</v>
      </c>
      <c r="L67" s="30" t="s">
        <v>131</v>
      </c>
      <c r="M67" s="36" t="s">
        <v>82</v>
      </c>
      <c r="N67" s="36" t="s">
        <v>476</v>
      </c>
      <c r="O67" s="36" t="s">
        <v>352</v>
      </c>
      <c r="P67" s="25"/>
      <c r="Q67" s="25"/>
      <c r="R67" s="25"/>
      <c r="S67" s="26"/>
      <c r="T67" s="26"/>
      <c r="U67" s="26"/>
      <c r="V67" s="27"/>
      <c r="W67" s="27"/>
      <c r="X67" s="27"/>
      <c r="Y67" s="28"/>
      <c r="Z67" s="28"/>
      <c r="AA67" s="28"/>
    </row>
    <row r="68" spans="1:27" ht="14.4">
      <c r="A68" s="12" t="s">
        <v>22</v>
      </c>
      <c r="B68" s="13">
        <v>1</v>
      </c>
      <c r="C68" s="3">
        <v>5</v>
      </c>
      <c r="D68" s="14" t="s">
        <v>79</v>
      </c>
      <c r="E68" s="14" t="s">
        <v>477</v>
      </c>
      <c r="F68" s="14" t="s">
        <v>121</v>
      </c>
      <c r="G68" s="22" t="s">
        <v>73</v>
      </c>
      <c r="H68" s="22" t="s">
        <v>478</v>
      </c>
      <c r="I68" s="22" t="s">
        <v>92</v>
      </c>
      <c r="J68" s="30" t="s">
        <v>79</v>
      </c>
      <c r="K68" s="30" t="s">
        <v>479</v>
      </c>
      <c r="L68" s="30" t="s">
        <v>480</v>
      </c>
      <c r="M68" s="36" t="s">
        <v>85</v>
      </c>
      <c r="N68" s="36" t="s">
        <v>472</v>
      </c>
      <c r="O68" s="36" t="s">
        <v>342</v>
      </c>
      <c r="P68" s="37" t="s">
        <v>90</v>
      </c>
      <c r="Q68" s="37" t="s">
        <v>481</v>
      </c>
      <c r="R68" s="37" t="s">
        <v>482</v>
      </c>
      <c r="S68" s="26"/>
      <c r="T68" s="26"/>
      <c r="U68" s="26"/>
      <c r="V68" s="27"/>
      <c r="W68" s="27"/>
      <c r="X68" s="27"/>
      <c r="Y68" s="28"/>
      <c r="Z68" s="28"/>
      <c r="AA68" s="28"/>
    </row>
    <row r="69" spans="1:27" ht="14.4">
      <c r="A69" s="13" t="s">
        <v>19</v>
      </c>
      <c r="B69" s="13">
        <v>2</v>
      </c>
      <c r="C69" s="3">
        <v>4</v>
      </c>
      <c r="D69" s="14" t="s">
        <v>73</v>
      </c>
      <c r="E69" s="14" t="s">
        <v>483</v>
      </c>
      <c r="F69" s="14" t="s">
        <v>123</v>
      </c>
      <c r="G69" s="22" t="s">
        <v>73</v>
      </c>
      <c r="H69" s="22" t="s">
        <v>218</v>
      </c>
      <c r="I69" s="22" t="s">
        <v>484</v>
      </c>
      <c r="J69" s="30" t="s">
        <v>76</v>
      </c>
      <c r="K69" s="30" t="s">
        <v>485</v>
      </c>
      <c r="L69" s="30" t="s">
        <v>486</v>
      </c>
      <c r="M69" s="36" t="s">
        <v>79</v>
      </c>
      <c r="N69" s="36" t="s">
        <v>487</v>
      </c>
      <c r="O69" s="36" t="s">
        <v>488</v>
      </c>
      <c r="P69" s="25"/>
      <c r="Q69" s="25"/>
      <c r="R69" s="25"/>
      <c r="S69" s="26"/>
      <c r="T69" s="26"/>
      <c r="U69" s="26"/>
      <c r="V69" s="27"/>
      <c r="W69" s="27"/>
      <c r="X69" s="27"/>
      <c r="Y69" s="28"/>
      <c r="Z69" s="28"/>
      <c r="AA69" s="28"/>
    </row>
    <row r="70" spans="1:27" ht="14.4">
      <c r="A70" s="29" t="s">
        <v>53</v>
      </c>
      <c r="B70" s="29">
        <v>2</v>
      </c>
      <c r="C70" s="3">
        <v>3</v>
      </c>
      <c r="D70" s="14" t="s">
        <v>79</v>
      </c>
      <c r="E70" s="14" t="s">
        <v>489</v>
      </c>
      <c r="F70" s="14" t="s">
        <v>490</v>
      </c>
      <c r="G70" s="22" t="s">
        <v>76</v>
      </c>
      <c r="H70" s="22" t="s">
        <v>491</v>
      </c>
      <c r="I70" s="22" t="s">
        <v>320</v>
      </c>
      <c r="J70" s="30" t="s">
        <v>85</v>
      </c>
      <c r="K70" s="30" t="s">
        <v>492</v>
      </c>
      <c r="L70" s="30" t="s">
        <v>493</v>
      </c>
      <c r="M70" s="24"/>
      <c r="N70" s="24"/>
      <c r="O70" s="24"/>
      <c r="P70" s="25"/>
      <c r="Q70" s="25"/>
      <c r="R70" s="25"/>
      <c r="S70" s="26"/>
      <c r="T70" s="26"/>
      <c r="U70" s="26"/>
      <c r="V70" s="27"/>
      <c r="W70" s="27"/>
      <c r="X70" s="27"/>
      <c r="Y70" s="28"/>
      <c r="Z70" s="28"/>
      <c r="AA70" s="28"/>
    </row>
    <row r="71" spans="1:27" ht="14.4">
      <c r="A71" s="13" t="s">
        <v>494</v>
      </c>
      <c r="B71" s="13">
        <v>1</v>
      </c>
      <c r="C71" s="3">
        <v>5</v>
      </c>
      <c r="D71" s="14" t="s">
        <v>79</v>
      </c>
      <c r="E71" s="14" t="s">
        <v>495</v>
      </c>
      <c r="F71" s="14" t="s">
        <v>92</v>
      </c>
      <c r="G71" s="22" t="s">
        <v>79</v>
      </c>
      <c r="H71" s="22" t="s">
        <v>496</v>
      </c>
      <c r="I71" s="22" t="s">
        <v>143</v>
      </c>
      <c r="J71" s="30" t="s">
        <v>79</v>
      </c>
      <c r="K71" s="30" t="s">
        <v>497</v>
      </c>
      <c r="L71" s="30" t="s">
        <v>151</v>
      </c>
      <c r="M71" s="36" t="s">
        <v>85</v>
      </c>
      <c r="N71" s="36" t="s">
        <v>498</v>
      </c>
      <c r="O71" s="36" t="s">
        <v>101</v>
      </c>
      <c r="P71" s="37" t="s">
        <v>90</v>
      </c>
      <c r="Q71" s="37" t="s">
        <v>499</v>
      </c>
      <c r="R71" s="37" t="s">
        <v>500</v>
      </c>
      <c r="S71" s="26"/>
      <c r="T71" s="26"/>
      <c r="U71" s="26"/>
      <c r="V71" s="27"/>
      <c r="W71" s="27"/>
      <c r="X71" s="27"/>
      <c r="Y71" s="28"/>
      <c r="Z71" s="28"/>
      <c r="AA71" s="28"/>
    </row>
    <row r="72" spans="1:27" ht="14.4">
      <c r="A72" s="13" t="s">
        <v>56</v>
      </c>
      <c r="B72" s="13">
        <v>1</v>
      </c>
      <c r="C72" s="3">
        <v>2</v>
      </c>
      <c r="D72" s="14" t="s">
        <v>90</v>
      </c>
      <c r="E72" s="14" t="s">
        <v>501</v>
      </c>
      <c r="F72" s="14" t="s">
        <v>352</v>
      </c>
      <c r="G72" s="22" t="s">
        <v>114</v>
      </c>
      <c r="H72" s="22" t="s">
        <v>502</v>
      </c>
      <c r="I72" s="22" t="s">
        <v>503</v>
      </c>
      <c r="J72" s="23"/>
      <c r="K72" s="23"/>
      <c r="L72" s="23"/>
      <c r="M72" s="24"/>
      <c r="N72" s="24"/>
      <c r="O72" s="24"/>
      <c r="P72" s="25"/>
      <c r="Q72" s="25"/>
      <c r="R72" s="25"/>
      <c r="S72" s="26"/>
      <c r="T72" s="26"/>
      <c r="U72" s="26"/>
      <c r="V72" s="27"/>
      <c r="W72" s="27"/>
      <c r="X72" s="27"/>
      <c r="Y72" s="28"/>
      <c r="Z72" s="28"/>
      <c r="AA72" s="28"/>
    </row>
    <row r="73" spans="1:27" ht="14.4">
      <c r="A73" s="13" t="s">
        <v>504</v>
      </c>
      <c r="B73" s="13">
        <v>1</v>
      </c>
      <c r="C73" s="3">
        <v>1</v>
      </c>
      <c r="D73" s="14" t="s">
        <v>73</v>
      </c>
      <c r="E73" s="14" t="s">
        <v>505</v>
      </c>
      <c r="F73" s="14" t="s">
        <v>251</v>
      </c>
      <c r="G73" s="22"/>
      <c r="H73" s="22"/>
      <c r="I73" s="22"/>
      <c r="J73" s="23"/>
      <c r="K73" s="23"/>
      <c r="L73" s="23"/>
      <c r="M73" s="24"/>
      <c r="N73" s="24"/>
      <c r="O73" s="24"/>
      <c r="P73" s="25"/>
      <c r="Q73" s="25"/>
      <c r="R73" s="25"/>
      <c r="S73" s="26"/>
      <c r="T73" s="26"/>
      <c r="U73" s="26"/>
      <c r="V73" s="27"/>
      <c r="W73" s="27"/>
      <c r="X73" s="27"/>
      <c r="Y73" s="28"/>
      <c r="Z73" s="28"/>
      <c r="AA73" s="28"/>
    </row>
    <row r="74" spans="1:27" ht="14.4">
      <c r="A74" s="13" t="s">
        <v>51</v>
      </c>
      <c r="B74" s="13">
        <v>1</v>
      </c>
      <c r="C74" s="3">
        <v>2</v>
      </c>
      <c r="D74" s="14" t="s">
        <v>85</v>
      </c>
      <c r="E74" s="14" t="s">
        <v>506</v>
      </c>
      <c r="F74" s="14" t="s">
        <v>301</v>
      </c>
      <c r="G74" s="22" t="s">
        <v>73</v>
      </c>
      <c r="H74" s="22" t="s">
        <v>507</v>
      </c>
      <c r="I74" s="22" t="s">
        <v>93</v>
      </c>
      <c r="J74" s="23"/>
      <c r="K74" s="23"/>
      <c r="L74" s="23"/>
      <c r="M74" s="24"/>
      <c r="N74" s="24"/>
      <c r="O74" s="24"/>
      <c r="P74" s="25"/>
      <c r="Q74" s="25"/>
      <c r="R74" s="25"/>
      <c r="S74" s="26"/>
      <c r="T74" s="26"/>
      <c r="U74" s="26"/>
      <c r="V74" s="27"/>
      <c r="W74" s="27"/>
      <c r="X74" s="27"/>
      <c r="Y74" s="28"/>
      <c r="Z74" s="28"/>
      <c r="AA74" s="28"/>
    </row>
    <row r="75" spans="1:27" ht="14.4">
      <c r="A75" s="13" t="s">
        <v>47</v>
      </c>
      <c r="B75" s="13">
        <v>1</v>
      </c>
      <c r="C75" s="3">
        <v>5</v>
      </c>
      <c r="D75" s="14" t="s">
        <v>73</v>
      </c>
      <c r="E75" s="14" t="s">
        <v>508</v>
      </c>
      <c r="F75" s="14" t="s">
        <v>183</v>
      </c>
      <c r="G75" s="22" t="s">
        <v>79</v>
      </c>
      <c r="H75" s="22" t="s">
        <v>509</v>
      </c>
      <c r="I75" s="22" t="s">
        <v>191</v>
      </c>
      <c r="J75" s="30" t="s">
        <v>90</v>
      </c>
      <c r="K75" s="30" t="s">
        <v>510</v>
      </c>
      <c r="L75" s="30" t="s">
        <v>511</v>
      </c>
      <c r="M75" s="36" t="s">
        <v>85</v>
      </c>
      <c r="N75" s="36" t="s">
        <v>512</v>
      </c>
      <c r="O75" s="36" t="s">
        <v>513</v>
      </c>
      <c r="P75" s="37" t="s">
        <v>82</v>
      </c>
      <c r="Q75" s="37" t="s">
        <v>514</v>
      </c>
      <c r="R75" s="37" t="s">
        <v>394</v>
      </c>
      <c r="S75" s="26"/>
      <c r="T75" s="26"/>
      <c r="U75" s="26"/>
      <c r="V75" s="27"/>
      <c r="W75" s="27"/>
      <c r="X75" s="27"/>
      <c r="Y75" s="28"/>
      <c r="Z75" s="28"/>
      <c r="AA75" s="28"/>
    </row>
    <row r="76" spans="1:27" ht="14.4">
      <c r="A76" s="12" t="s">
        <v>42</v>
      </c>
      <c r="B76" s="13">
        <v>2</v>
      </c>
      <c r="C76" s="3">
        <v>5</v>
      </c>
      <c r="D76" s="14" t="s">
        <v>73</v>
      </c>
      <c r="E76" s="14" t="s">
        <v>515</v>
      </c>
      <c r="F76" s="14" t="s">
        <v>116</v>
      </c>
      <c r="G76" s="22" t="s">
        <v>73</v>
      </c>
      <c r="H76" s="22" t="s">
        <v>516</v>
      </c>
      <c r="I76" s="22" t="s">
        <v>151</v>
      </c>
      <c r="J76" s="30" t="s">
        <v>79</v>
      </c>
      <c r="K76" s="30" t="s">
        <v>517</v>
      </c>
      <c r="L76" s="30" t="s">
        <v>518</v>
      </c>
      <c r="M76" s="36" t="s">
        <v>73</v>
      </c>
      <c r="N76" s="36" t="s">
        <v>519</v>
      </c>
      <c r="O76" s="36" t="s">
        <v>451</v>
      </c>
      <c r="P76" s="37" t="s">
        <v>82</v>
      </c>
      <c r="Q76" s="37" t="s">
        <v>520</v>
      </c>
      <c r="R76" s="37" t="s">
        <v>315</v>
      </c>
      <c r="S76" s="26"/>
      <c r="T76" s="26"/>
      <c r="U76" s="26"/>
      <c r="V76" s="27"/>
      <c r="W76" s="27"/>
      <c r="X76" s="27"/>
      <c r="Y76" s="28"/>
      <c r="Z76" s="28"/>
      <c r="AA76" s="28"/>
    </row>
    <row r="77" spans="1:27" ht="14.4">
      <c r="A77" s="29" t="s">
        <v>59</v>
      </c>
      <c r="B77" s="29">
        <v>2</v>
      </c>
      <c r="C77" s="3">
        <v>2</v>
      </c>
      <c r="D77" s="14" t="s">
        <v>73</v>
      </c>
      <c r="E77" s="14" t="s">
        <v>521</v>
      </c>
      <c r="F77" s="14" t="s">
        <v>113</v>
      </c>
      <c r="G77" s="22" t="s">
        <v>79</v>
      </c>
      <c r="H77" s="22" t="s">
        <v>522</v>
      </c>
      <c r="I77" s="22" t="s">
        <v>256</v>
      </c>
      <c r="J77" s="23"/>
      <c r="K77" s="23"/>
      <c r="L77" s="23"/>
      <c r="M77" s="24"/>
      <c r="N77" s="24"/>
      <c r="O77" s="24"/>
      <c r="P77" s="25"/>
      <c r="Q77" s="25"/>
      <c r="R77" s="25"/>
      <c r="S77" s="26"/>
      <c r="T77" s="26"/>
      <c r="U77" s="26"/>
      <c r="V77" s="27"/>
      <c r="W77" s="27"/>
      <c r="X77" s="27"/>
      <c r="Y77" s="28"/>
      <c r="Z77" s="28"/>
      <c r="AA77" s="28"/>
    </row>
    <row r="78" spans="1:27" ht="13.2">
      <c r="C78" s="64">
        <f>SUM(C3:C77)</f>
        <v>281</v>
      </c>
      <c r="D78" s="65"/>
      <c r="E78" s="65"/>
      <c r="F78" s="65"/>
      <c r="G78" s="66"/>
      <c r="H78" s="66"/>
      <c r="I78" s="66"/>
      <c r="J78" s="23"/>
      <c r="K78" s="23"/>
      <c r="L78" s="23"/>
      <c r="M78" s="24"/>
      <c r="N78" s="24"/>
      <c r="O78" s="24"/>
      <c r="P78" s="25"/>
      <c r="Q78" s="25"/>
      <c r="R78" s="25"/>
      <c r="S78" s="26"/>
      <c r="T78" s="26"/>
      <c r="U78" s="26"/>
      <c r="V78" s="27"/>
      <c r="W78" s="27"/>
      <c r="X78" s="27"/>
      <c r="Y78" s="28"/>
      <c r="Z78" s="28"/>
      <c r="AA78" s="28"/>
    </row>
    <row r="79" spans="1:27" ht="13.2">
      <c r="A79" s="67" t="s">
        <v>523</v>
      </c>
      <c r="B79" s="67" t="s">
        <v>524</v>
      </c>
      <c r="C79" s="67" t="s">
        <v>525</v>
      </c>
      <c r="D79" s="65"/>
      <c r="E79" s="65"/>
      <c r="F79" s="65"/>
      <c r="G79" s="66"/>
      <c r="H79" s="66"/>
      <c r="I79" s="66"/>
      <c r="J79" s="23"/>
      <c r="K79" s="23"/>
      <c r="L79" s="23"/>
      <c r="M79" s="24"/>
      <c r="N79" s="24"/>
      <c r="O79" s="24"/>
      <c r="P79" s="25"/>
      <c r="Q79" s="25"/>
      <c r="R79" s="25"/>
      <c r="S79" s="26"/>
      <c r="T79" s="26"/>
      <c r="U79" s="26"/>
      <c r="V79" s="27"/>
      <c r="W79" s="27"/>
      <c r="X79" s="27"/>
      <c r="Y79" s="28"/>
      <c r="Z79" s="28"/>
      <c r="AA79" s="28"/>
    </row>
    <row r="80" spans="1:27" ht="13.2">
      <c r="A80" s="68">
        <f>B80+C80</f>
        <v>74</v>
      </c>
      <c r="B80" s="67">
        <v>37</v>
      </c>
      <c r="C80" s="67">
        <v>37</v>
      </c>
      <c r="D80" s="65"/>
      <c r="E80" s="65"/>
      <c r="F80" s="65"/>
      <c r="G80" s="69"/>
      <c r="H80" s="69"/>
      <c r="I80" s="69"/>
      <c r="J80" s="70"/>
      <c r="K80" s="70"/>
      <c r="L80" s="70"/>
      <c r="M80" s="71"/>
      <c r="N80" s="71"/>
      <c r="O80" s="71"/>
      <c r="P80" s="72"/>
      <c r="Q80" s="72"/>
      <c r="R80" s="72"/>
      <c r="S80" s="73"/>
      <c r="T80" s="73"/>
      <c r="U80" s="73"/>
      <c r="V80" s="74"/>
      <c r="W80" s="74"/>
      <c r="X80" s="74"/>
      <c r="Y80" s="75"/>
      <c r="Z80" s="75"/>
      <c r="AA80" s="75"/>
    </row>
    <row r="81" spans="1:27" ht="13.2">
      <c r="A81" s="67" t="s">
        <v>526</v>
      </c>
      <c r="B81" s="67" t="s">
        <v>524</v>
      </c>
      <c r="C81" s="67" t="s">
        <v>525</v>
      </c>
      <c r="D81" s="65"/>
      <c r="E81" s="65"/>
      <c r="F81" s="65"/>
      <c r="G81" s="69"/>
      <c r="H81" s="69"/>
      <c r="I81" s="69"/>
      <c r="J81" s="70"/>
      <c r="K81" s="70"/>
      <c r="L81" s="70"/>
      <c r="M81" s="71"/>
      <c r="N81" s="71"/>
      <c r="O81" s="71"/>
      <c r="P81" s="72"/>
      <c r="Q81" s="72"/>
      <c r="R81" s="72"/>
      <c r="S81" s="73"/>
      <c r="T81" s="73"/>
      <c r="U81" s="73"/>
      <c r="V81" s="74"/>
      <c r="W81" s="74"/>
      <c r="X81" s="74"/>
      <c r="Y81" s="75"/>
      <c r="Z81" s="75"/>
      <c r="AA81" s="75"/>
    </row>
    <row r="82" spans="1:27" ht="13.2">
      <c r="A82" s="76" t="e">
        <f t="shared" ref="A82:C82" si="0">A84+A86+A88+A90+A92+A94+A96</f>
        <v>#REF!</v>
      </c>
      <c r="B82" s="67">
        <f t="shared" si="0"/>
        <v>137</v>
      </c>
      <c r="C82" s="67" t="e">
        <f t="shared" si="0"/>
        <v>#REF!</v>
      </c>
      <c r="D82" s="65"/>
      <c r="E82" s="65"/>
      <c r="F82" s="65"/>
      <c r="G82" s="69"/>
      <c r="H82" s="69"/>
      <c r="I82" s="69"/>
      <c r="J82" s="70"/>
      <c r="K82" s="70"/>
      <c r="L82" s="70"/>
      <c r="M82" s="71"/>
      <c r="N82" s="71"/>
      <c r="O82" s="71"/>
      <c r="P82" s="72"/>
      <c r="Q82" s="72"/>
      <c r="R82" s="72"/>
      <c r="S82" s="73"/>
      <c r="T82" s="73"/>
      <c r="U82" s="73"/>
      <c r="V82" s="74"/>
      <c r="W82" s="74"/>
      <c r="X82" s="74"/>
      <c r="Y82" s="75"/>
      <c r="Z82" s="75"/>
      <c r="AA82" s="75"/>
    </row>
    <row r="83" spans="1:27" ht="13.2">
      <c r="A83" s="67" t="s">
        <v>527</v>
      </c>
      <c r="B83" s="67" t="s">
        <v>524</v>
      </c>
      <c r="C83" s="67" t="s">
        <v>525</v>
      </c>
      <c r="D83" s="65"/>
      <c r="E83" s="65"/>
      <c r="F83" s="65"/>
      <c r="G83" s="69"/>
      <c r="H83" s="69"/>
      <c r="I83" s="69"/>
      <c r="J83" s="70"/>
      <c r="K83" s="70"/>
      <c r="L83" s="70"/>
      <c r="M83" s="71"/>
      <c r="N83" s="71"/>
      <c r="O83" s="71"/>
      <c r="P83" s="72"/>
      <c r="Q83" s="72"/>
      <c r="R83" s="72"/>
      <c r="S83" s="73"/>
      <c r="T83" s="73"/>
      <c r="U83" s="73"/>
      <c r="V83" s="74"/>
      <c r="W83" s="74"/>
      <c r="X83" s="74"/>
      <c r="Y83" s="75"/>
      <c r="Z83" s="75"/>
      <c r="AA83" s="75"/>
    </row>
    <row r="84" spans="1:27" ht="16.2">
      <c r="A84" s="76" t="e">
        <f>SUM(B84:C84)</f>
        <v>#REF!</v>
      </c>
      <c r="B84" s="77">
        <f>'D1 All-State Nominations'!J3</f>
        <v>40</v>
      </c>
      <c r="C84" s="76" t="e">
        <f>'[1]D2 All-State Nominations'!J3</f>
        <v>#REF!</v>
      </c>
      <c r="D84" s="65"/>
      <c r="E84" s="65"/>
      <c r="F84" s="65"/>
      <c r="G84" s="69"/>
      <c r="H84" s="69"/>
      <c r="I84" s="69"/>
      <c r="J84" s="70"/>
      <c r="K84" s="70"/>
      <c r="L84" s="70"/>
      <c r="M84" s="71"/>
      <c r="N84" s="71"/>
      <c r="O84" s="71"/>
      <c r="P84" s="72"/>
      <c r="Q84" s="72"/>
      <c r="R84" s="72"/>
      <c r="S84" s="73"/>
      <c r="T84" s="73"/>
      <c r="U84" s="73"/>
      <c r="V84" s="74"/>
      <c r="W84" s="74"/>
      <c r="X84" s="74"/>
      <c r="Y84" s="75"/>
      <c r="Z84" s="75"/>
      <c r="AA84" s="75"/>
    </row>
    <row r="85" spans="1:27" ht="13.2">
      <c r="A85" s="67" t="s">
        <v>528</v>
      </c>
      <c r="B85" s="67" t="s">
        <v>524</v>
      </c>
      <c r="C85" s="67" t="s">
        <v>525</v>
      </c>
      <c r="D85" s="65"/>
      <c r="E85" s="65"/>
      <c r="F85" s="65"/>
      <c r="G85" s="69"/>
      <c r="H85" s="69"/>
      <c r="I85" s="69"/>
      <c r="J85" s="70"/>
      <c r="K85" s="70"/>
      <c r="L85" s="70"/>
      <c r="M85" s="71"/>
      <c r="N85" s="71"/>
      <c r="O85" s="71"/>
      <c r="P85" s="72"/>
      <c r="Q85" s="72"/>
      <c r="R85" s="72"/>
      <c r="S85" s="73"/>
      <c r="T85" s="73"/>
      <c r="U85" s="73"/>
      <c r="V85" s="74"/>
      <c r="W85" s="74"/>
      <c r="X85" s="74"/>
      <c r="Y85" s="75"/>
      <c r="Z85" s="75"/>
      <c r="AA85" s="75"/>
    </row>
    <row r="86" spans="1:27" ht="13.2">
      <c r="A86" s="76" t="e">
        <f>SUM(B86:C86)</f>
        <v>#REF!</v>
      </c>
      <c r="B86" s="76">
        <f>'D1 All-State Nominations'!G3</f>
        <v>30</v>
      </c>
      <c r="C86" s="76" t="e">
        <f>'[1]D2 All-State Nominations'!G3</f>
        <v>#REF!</v>
      </c>
      <c r="D86" s="65"/>
      <c r="E86" s="65"/>
      <c r="F86" s="65"/>
      <c r="G86" s="69"/>
      <c r="H86" s="69"/>
      <c r="I86" s="69"/>
      <c r="J86" s="70"/>
      <c r="K86" s="70"/>
      <c r="L86" s="70"/>
      <c r="M86" s="71"/>
      <c r="N86" s="71"/>
      <c r="O86" s="71"/>
      <c r="P86" s="72"/>
      <c r="Q86" s="72"/>
      <c r="R86" s="72"/>
      <c r="S86" s="73"/>
      <c r="T86" s="73"/>
      <c r="U86" s="73"/>
      <c r="V86" s="74"/>
      <c r="W86" s="74"/>
      <c r="X86" s="74"/>
      <c r="Y86" s="75"/>
      <c r="Z86" s="75"/>
      <c r="AA86" s="75"/>
    </row>
    <row r="87" spans="1:27" ht="13.2">
      <c r="A87" s="67" t="s">
        <v>529</v>
      </c>
      <c r="B87" s="67" t="s">
        <v>524</v>
      </c>
      <c r="C87" s="67" t="s">
        <v>525</v>
      </c>
      <c r="D87" s="65"/>
      <c r="E87" s="65"/>
      <c r="F87" s="65"/>
      <c r="G87" s="69"/>
      <c r="H87" s="69"/>
      <c r="I87" s="69"/>
      <c r="J87" s="70"/>
      <c r="K87" s="70"/>
      <c r="L87" s="70"/>
      <c r="M87" s="71"/>
      <c r="N87" s="71"/>
      <c r="O87" s="71"/>
      <c r="P87" s="72"/>
      <c r="Q87" s="72"/>
      <c r="R87" s="72"/>
      <c r="S87" s="73"/>
      <c r="T87" s="73"/>
      <c r="U87" s="73"/>
      <c r="V87" s="74"/>
      <c r="W87" s="74"/>
      <c r="X87" s="74"/>
      <c r="Y87" s="75"/>
      <c r="Z87" s="75"/>
      <c r="AA87" s="75"/>
    </row>
    <row r="88" spans="1:27" ht="13.2">
      <c r="A88" s="76" t="e">
        <f>SUM(B88:C88)</f>
        <v>#REF!</v>
      </c>
      <c r="B88" s="76">
        <f>'D1 All-State Nominations'!D3</f>
        <v>22</v>
      </c>
      <c r="C88" s="76" t="e">
        <f>'[1]D2 All-State Nominations'!D3</f>
        <v>#REF!</v>
      </c>
      <c r="D88" s="65"/>
      <c r="E88" s="65"/>
      <c r="F88" s="65"/>
      <c r="G88" s="69"/>
      <c r="H88" s="69"/>
      <c r="I88" s="69"/>
      <c r="J88" s="70"/>
      <c r="K88" s="70"/>
      <c r="L88" s="70"/>
      <c r="M88" s="71"/>
      <c r="N88" s="71"/>
      <c r="O88" s="71"/>
      <c r="P88" s="72"/>
      <c r="Q88" s="72"/>
      <c r="R88" s="72"/>
      <c r="S88" s="73"/>
      <c r="T88" s="73"/>
      <c r="U88" s="73"/>
      <c r="V88" s="74"/>
      <c r="W88" s="74"/>
      <c r="X88" s="74"/>
      <c r="Y88" s="75"/>
      <c r="Z88" s="75"/>
      <c r="AA88" s="75"/>
    </row>
    <row r="89" spans="1:27" ht="13.2">
      <c r="A89" s="67" t="s">
        <v>530</v>
      </c>
      <c r="B89" s="67" t="s">
        <v>524</v>
      </c>
      <c r="C89" s="67" t="s">
        <v>525</v>
      </c>
      <c r="D89" s="78"/>
      <c r="E89" s="78"/>
      <c r="F89" s="78"/>
      <c r="G89" s="69"/>
      <c r="H89" s="69"/>
      <c r="I89" s="69"/>
      <c r="J89" s="70"/>
      <c r="K89" s="70"/>
      <c r="L89" s="70"/>
      <c r="M89" s="71"/>
      <c r="N89" s="71"/>
      <c r="O89" s="71"/>
      <c r="P89" s="72"/>
      <c r="Q89" s="72"/>
      <c r="R89" s="72"/>
      <c r="S89" s="73"/>
      <c r="T89" s="73"/>
      <c r="U89" s="73"/>
      <c r="V89" s="74"/>
      <c r="W89" s="74"/>
      <c r="X89" s="74"/>
      <c r="Y89" s="75"/>
      <c r="Z89" s="75"/>
      <c r="AA89" s="75"/>
    </row>
    <row r="90" spans="1:27" ht="16.2">
      <c r="A90" s="76" t="e">
        <f>SUM(B90:C90)</f>
        <v>#REF!</v>
      </c>
      <c r="B90" s="77">
        <f>'D1 All-State Nominations'!P3</f>
        <v>8</v>
      </c>
      <c r="C90" s="76" t="e">
        <f>'[1]D2 All-State Nominations'!P3</f>
        <v>#REF!</v>
      </c>
      <c r="D90" s="78"/>
      <c r="E90" s="78"/>
      <c r="F90" s="78"/>
      <c r="G90" s="69"/>
      <c r="H90" s="69"/>
      <c r="I90" s="69"/>
      <c r="J90" s="70"/>
      <c r="K90" s="70"/>
      <c r="L90" s="70"/>
      <c r="M90" s="71"/>
      <c r="N90" s="71"/>
      <c r="O90" s="71"/>
      <c r="P90" s="72"/>
      <c r="Q90" s="72"/>
      <c r="R90" s="72"/>
      <c r="S90" s="73"/>
      <c r="T90" s="73"/>
      <c r="U90" s="73"/>
      <c r="V90" s="74"/>
      <c r="W90" s="74"/>
      <c r="X90" s="74"/>
      <c r="Y90" s="75"/>
      <c r="Z90" s="75"/>
      <c r="AA90" s="75"/>
    </row>
    <row r="91" spans="1:27" ht="13.2">
      <c r="A91" s="67" t="s">
        <v>531</v>
      </c>
      <c r="B91" s="67" t="s">
        <v>524</v>
      </c>
      <c r="C91" s="67" t="s">
        <v>525</v>
      </c>
      <c r="D91" s="78"/>
      <c r="E91" s="78"/>
      <c r="F91" s="78"/>
      <c r="G91" s="69"/>
      <c r="H91" s="69"/>
      <c r="I91" s="69"/>
      <c r="J91" s="70"/>
      <c r="K91" s="70"/>
      <c r="L91" s="70"/>
      <c r="M91" s="71"/>
      <c r="N91" s="71"/>
      <c r="O91" s="71"/>
      <c r="P91" s="72"/>
      <c r="Q91" s="72"/>
      <c r="R91" s="72"/>
      <c r="S91" s="73"/>
      <c r="T91" s="73"/>
      <c r="U91" s="73"/>
      <c r="V91" s="74"/>
      <c r="W91" s="74"/>
      <c r="X91" s="74"/>
      <c r="Y91" s="75"/>
      <c r="Z91" s="75"/>
      <c r="AA91" s="75"/>
    </row>
    <row r="92" spans="1:27" ht="16.2">
      <c r="A92" s="76" t="e">
        <f>SUM(B92:C92)</f>
        <v>#REF!</v>
      </c>
      <c r="B92" s="77">
        <f>'D1 All-State Nominations'!M3</f>
        <v>8</v>
      </c>
      <c r="C92" s="76" t="e">
        <f>'[1]D2 All-State Nominations'!N3</f>
        <v>#REF!</v>
      </c>
      <c r="D92" s="79"/>
      <c r="E92" s="78"/>
      <c r="F92" s="78"/>
      <c r="G92" s="69"/>
      <c r="H92" s="69"/>
      <c r="I92" s="69"/>
      <c r="J92" s="70"/>
      <c r="K92" s="70"/>
      <c r="L92" s="70"/>
      <c r="M92" s="71"/>
      <c r="N92" s="71"/>
      <c r="O92" s="71"/>
      <c r="P92" s="72"/>
      <c r="Q92" s="72"/>
      <c r="R92" s="72"/>
      <c r="S92" s="73"/>
      <c r="T92" s="73"/>
      <c r="U92" s="73"/>
      <c r="V92" s="74"/>
      <c r="W92" s="74"/>
      <c r="X92" s="74"/>
      <c r="Y92" s="75"/>
      <c r="Z92" s="75"/>
      <c r="AA92" s="75"/>
    </row>
    <row r="93" spans="1:27" ht="13.2">
      <c r="A93" s="67" t="s">
        <v>532</v>
      </c>
      <c r="B93" s="67" t="s">
        <v>524</v>
      </c>
      <c r="C93" s="67" t="s">
        <v>525</v>
      </c>
      <c r="D93" s="78"/>
      <c r="E93" s="78"/>
      <c r="F93" s="78"/>
      <c r="G93" s="69"/>
      <c r="H93" s="69"/>
      <c r="I93" s="69"/>
      <c r="J93" s="70"/>
      <c r="K93" s="70"/>
      <c r="L93" s="70"/>
      <c r="M93" s="71"/>
      <c r="N93" s="71"/>
      <c r="O93" s="71"/>
      <c r="P93" s="72"/>
      <c r="Q93" s="72"/>
      <c r="R93" s="72"/>
      <c r="S93" s="73"/>
      <c r="T93" s="73"/>
      <c r="U93" s="73"/>
      <c r="V93" s="74"/>
      <c r="W93" s="74"/>
      <c r="X93" s="74"/>
      <c r="Y93" s="75"/>
      <c r="Z93" s="75"/>
      <c r="AA93" s="75"/>
    </row>
    <row r="94" spans="1:27" ht="16.2">
      <c r="A94" s="76" t="e">
        <f>SUM(B94:C94)</f>
        <v>#REF!</v>
      </c>
      <c r="B94" s="77">
        <f>'D1 All-State Nominations'!S3</f>
        <v>10</v>
      </c>
      <c r="C94" s="76" t="e">
        <f>'[1]D2 All-State Nominations'!S3</f>
        <v>#REF!</v>
      </c>
      <c r="D94" s="78"/>
      <c r="E94" s="78"/>
      <c r="F94" s="78"/>
      <c r="G94" s="69"/>
      <c r="H94" s="69"/>
      <c r="I94" s="69"/>
      <c r="J94" s="70"/>
      <c r="K94" s="70"/>
      <c r="L94" s="70"/>
      <c r="M94" s="71"/>
      <c r="N94" s="71"/>
      <c r="O94" s="71"/>
      <c r="P94" s="72"/>
      <c r="Q94" s="72"/>
      <c r="R94" s="72"/>
      <c r="S94" s="73"/>
      <c r="T94" s="73"/>
      <c r="U94" s="73"/>
      <c r="V94" s="74"/>
      <c r="W94" s="74"/>
      <c r="X94" s="74"/>
      <c r="Y94" s="75"/>
      <c r="Z94" s="75"/>
      <c r="AA94" s="75"/>
    </row>
    <row r="95" spans="1:27" ht="13.2">
      <c r="A95" s="67" t="s">
        <v>533</v>
      </c>
      <c r="B95" s="67" t="s">
        <v>524</v>
      </c>
      <c r="C95" s="67" t="s">
        <v>525</v>
      </c>
      <c r="D95" s="78"/>
      <c r="E95" s="78"/>
      <c r="F95" s="78"/>
      <c r="G95" s="69"/>
      <c r="H95" s="69"/>
      <c r="I95" s="69"/>
      <c r="J95" s="70"/>
      <c r="K95" s="70"/>
      <c r="L95" s="70"/>
      <c r="M95" s="71"/>
      <c r="N95" s="71"/>
      <c r="O95" s="71"/>
      <c r="P95" s="72"/>
      <c r="Q95" s="72"/>
      <c r="R95" s="72"/>
      <c r="S95" s="73"/>
      <c r="T95" s="73"/>
      <c r="U95" s="73"/>
      <c r="V95" s="74"/>
      <c r="W95" s="74"/>
      <c r="X95" s="74"/>
      <c r="Y95" s="75"/>
      <c r="Z95" s="75"/>
      <c r="AA95" s="75"/>
    </row>
    <row r="96" spans="1:27" ht="16.2">
      <c r="A96" s="76" t="e">
        <f>SUM(B96:C96)</f>
        <v>#REF!</v>
      </c>
      <c r="B96" s="77">
        <f>'D1 All-State Nominations'!A3</f>
        <v>19</v>
      </c>
      <c r="C96" s="76" t="e">
        <f>'[1]D2 All-State Nominations'!A3</f>
        <v>#REF!</v>
      </c>
      <c r="D96" s="78"/>
      <c r="E96" s="78"/>
      <c r="F96" s="78"/>
      <c r="G96" s="69"/>
      <c r="H96" s="69"/>
      <c r="I96" s="69"/>
      <c r="J96" s="70"/>
      <c r="K96" s="70"/>
      <c r="L96" s="70"/>
      <c r="M96" s="71"/>
      <c r="N96" s="71"/>
      <c r="O96" s="71"/>
      <c r="P96" s="72"/>
      <c r="Q96" s="72"/>
      <c r="R96" s="72"/>
      <c r="S96" s="73"/>
      <c r="T96" s="73"/>
      <c r="U96" s="73"/>
      <c r="V96" s="74"/>
      <c r="W96" s="74"/>
      <c r="X96" s="74"/>
      <c r="Y96" s="75"/>
      <c r="Z96" s="75"/>
      <c r="AA96" s="75"/>
    </row>
    <row r="97" spans="1:27" ht="16.2">
      <c r="A97" s="76"/>
      <c r="B97" s="77"/>
      <c r="C97" s="76"/>
      <c r="D97" s="78"/>
      <c r="E97" s="78"/>
      <c r="F97" s="78"/>
      <c r="G97" s="69"/>
      <c r="H97" s="69"/>
      <c r="I97" s="69"/>
      <c r="J97" s="70"/>
      <c r="K97" s="70"/>
      <c r="L97" s="70"/>
      <c r="M97" s="71"/>
      <c r="N97" s="71"/>
      <c r="O97" s="71"/>
      <c r="P97" s="72"/>
      <c r="Q97" s="72"/>
      <c r="R97" s="72"/>
      <c r="S97" s="73"/>
      <c r="T97" s="73"/>
      <c r="U97" s="73"/>
      <c r="V97" s="74"/>
      <c r="W97" s="74"/>
      <c r="X97" s="74"/>
      <c r="Y97" s="75"/>
      <c r="Z97" s="75"/>
      <c r="AA97" s="75"/>
    </row>
    <row r="98" spans="1:27" ht="16.2">
      <c r="A98" s="76"/>
      <c r="B98" s="77"/>
      <c r="C98" s="76"/>
      <c r="D98" s="78"/>
      <c r="E98" s="78"/>
      <c r="F98" s="78"/>
      <c r="G98" s="69"/>
      <c r="H98" s="69"/>
      <c r="I98" s="69"/>
      <c r="J98" s="70"/>
      <c r="K98" s="70"/>
      <c r="L98" s="70"/>
      <c r="M98" s="71"/>
      <c r="N98" s="71"/>
      <c r="O98" s="71"/>
      <c r="P98" s="72"/>
      <c r="Q98" s="72"/>
      <c r="R98" s="72"/>
      <c r="S98" s="73"/>
      <c r="T98" s="73"/>
      <c r="U98" s="73"/>
      <c r="V98" s="74"/>
      <c r="W98" s="74"/>
      <c r="X98" s="74"/>
      <c r="Y98" s="75"/>
      <c r="Z98" s="75"/>
      <c r="AA98" s="75"/>
    </row>
    <row r="99" spans="1:27" ht="16.2">
      <c r="A99" s="76"/>
      <c r="B99" s="77"/>
      <c r="C99" s="76"/>
      <c r="D99" s="78"/>
      <c r="E99" s="78"/>
      <c r="F99" s="78"/>
      <c r="G99" s="69"/>
      <c r="H99" s="69"/>
      <c r="I99" s="69"/>
      <c r="J99" s="70"/>
      <c r="K99" s="70"/>
      <c r="L99" s="70"/>
      <c r="M99" s="71"/>
      <c r="N99" s="71"/>
      <c r="O99" s="71"/>
      <c r="P99" s="72"/>
      <c r="Q99" s="72"/>
      <c r="R99" s="72"/>
      <c r="S99" s="73"/>
      <c r="T99" s="73"/>
      <c r="U99" s="73"/>
      <c r="V99" s="74"/>
      <c r="W99" s="74"/>
      <c r="X99" s="74"/>
      <c r="Y99" s="75"/>
      <c r="Z99" s="75"/>
      <c r="AA99" s="75"/>
    </row>
    <row r="100" spans="1:27" ht="16.2">
      <c r="A100" s="76"/>
      <c r="B100" s="77"/>
      <c r="C100" s="76"/>
      <c r="D100" s="78"/>
      <c r="E100" s="78"/>
      <c r="F100" s="78"/>
      <c r="G100" s="69"/>
      <c r="H100" s="69"/>
      <c r="I100" s="69"/>
      <c r="J100" s="70"/>
      <c r="K100" s="70"/>
      <c r="L100" s="70"/>
      <c r="M100" s="71"/>
      <c r="N100" s="71"/>
      <c r="O100" s="71"/>
      <c r="P100" s="72"/>
      <c r="Q100" s="72"/>
      <c r="R100" s="72"/>
      <c r="S100" s="73"/>
      <c r="T100" s="73"/>
      <c r="U100" s="73"/>
      <c r="V100" s="74"/>
      <c r="W100" s="74"/>
      <c r="X100" s="74"/>
      <c r="Y100" s="75"/>
      <c r="Z100" s="75"/>
      <c r="AA100" s="75"/>
    </row>
    <row r="101" spans="1:27" ht="16.2">
      <c r="A101" s="76"/>
      <c r="B101" s="77"/>
      <c r="C101" s="76"/>
      <c r="D101" s="78"/>
      <c r="E101" s="78"/>
      <c r="F101" s="78"/>
      <c r="G101" s="69"/>
      <c r="H101" s="69"/>
      <c r="I101" s="69"/>
      <c r="J101" s="70"/>
      <c r="K101" s="70"/>
      <c r="L101" s="70"/>
      <c r="M101" s="71"/>
      <c r="N101" s="71"/>
      <c r="O101" s="71"/>
      <c r="P101" s="72"/>
      <c r="Q101" s="72"/>
      <c r="R101" s="72"/>
      <c r="S101" s="73"/>
      <c r="T101" s="73"/>
      <c r="U101" s="73"/>
      <c r="V101" s="74"/>
      <c r="W101" s="74"/>
      <c r="X101" s="74"/>
      <c r="Y101" s="75"/>
      <c r="Z101" s="75"/>
      <c r="AA101" s="75"/>
    </row>
    <row r="102" spans="1:27" ht="16.2">
      <c r="A102" s="76"/>
      <c r="B102" s="77"/>
      <c r="C102" s="76"/>
      <c r="D102" s="78"/>
      <c r="E102" s="78"/>
      <c r="F102" s="78"/>
      <c r="G102" s="69"/>
      <c r="H102" s="69"/>
      <c r="I102" s="69"/>
      <c r="J102" s="70"/>
      <c r="K102" s="70"/>
      <c r="L102" s="70"/>
      <c r="M102" s="71"/>
      <c r="N102" s="71"/>
      <c r="O102" s="71"/>
      <c r="P102" s="72"/>
      <c r="Q102" s="72"/>
      <c r="R102" s="72"/>
      <c r="S102" s="73"/>
      <c r="T102" s="73"/>
      <c r="U102" s="73"/>
      <c r="V102" s="74"/>
      <c r="W102" s="74"/>
      <c r="X102" s="74"/>
      <c r="Y102" s="75"/>
      <c r="Z102" s="75"/>
      <c r="AA102" s="75"/>
    </row>
    <row r="103" spans="1:27" ht="16.2">
      <c r="A103" s="76"/>
      <c r="B103" s="77"/>
      <c r="C103" s="76"/>
      <c r="D103" s="78"/>
      <c r="E103" s="78"/>
      <c r="F103" s="78"/>
      <c r="G103" s="69"/>
      <c r="H103" s="69"/>
      <c r="I103" s="69"/>
      <c r="J103" s="70"/>
      <c r="K103" s="70"/>
      <c r="L103" s="70"/>
      <c r="M103" s="71"/>
      <c r="N103" s="71"/>
      <c r="O103" s="71"/>
      <c r="P103" s="72"/>
      <c r="Q103" s="72"/>
      <c r="R103" s="72"/>
      <c r="S103" s="73"/>
      <c r="T103" s="73"/>
      <c r="U103" s="73"/>
      <c r="V103" s="74"/>
      <c r="W103" s="74"/>
      <c r="X103" s="74"/>
      <c r="Y103" s="75"/>
      <c r="Z103" s="75"/>
      <c r="AA103" s="75"/>
    </row>
    <row r="104" spans="1:27" ht="16.2">
      <c r="A104" s="76"/>
      <c r="B104" s="77"/>
      <c r="C104" s="76"/>
      <c r="D104" s="78"/>
      <c r="E104" s="78"/>
      <c r="F104" s="78"/>
      <c r="G104" s="69"/>
      <c r="H104" s="69"/>
      <c r="I104" s="69"/>
      <c r="J104" s="70"/>
      <c r="K104" s="70"/>
      <c r="L104" s="70"/>
      <c r="M104" s="71"/>
      <c r="N104" s="71"/>
      <c r="O104" s="71"/>
      <c r="P104" s="72"/>
      <c r="Q104" s="72"/>
      <c r="R104" s="72"/>
      <c r="S104" s="73"/>
      <c r="T104" s="73"/>
      <c r="U104" s="73"/>
      <c r="V104" s="74"/>
      <c r="W104" s="74"/>
      <c r="X104" s="74"/>
      <c r="Y104" s="75"/>
      <c r="Z104" s="75"/>
      <c r="AA104" s="75"/>
    </row>
    <row r="105" spans="1:27" ht="16.2">
      <c r="A105" s="76"/>
      <c r="B105" s="77"/>
      <c r="C105" s="76"/>
      <c r="D105" s="78"/>
      <c r="E105" s="78"/>
      <c r="F105" s="78"/>
      <c r="G105" s="69"/>
      <c r="H105" s="69"/>
      <c r="I105" s="69"/>
      <c r="J105" s="70"/>
      <c r="K105" s="70"/>
      <c r="L105" s="70"/>
      <c r="M105" s="71"/>
      <c r="N105" s="71"/>
      <c r="O105" s="71"/>
      <c r="P105" s="72"/>
      <c r="Q105" s="72"/>
      <c r="R105" s="72"/>
      <c r="S105" s="73"/>
      <c r="T105" s="73"/>
      <c r="U105" s="73"/>
      <c r="V105" s="74"/>
      <c r="W105" s="74"/>
      <c r="X105" s="74"/>
      <c r="Y105" s="75"/>
      <c r="Z105" s="75"/>
      <c r="AA105" s="75"/>
    </row>
    <row r="106" spans="1:27" ht="16.2">
      <c r="A106" s="76"/>
      <c r="B106" s="77"/>
      <c r="C106" s="76"/>
      <c r="D106" s="78"/>
      <c r="E106" s="78"/>
      <c r="F106" s="78"/>
      <c r="G106" s="69"/>
      <c r="H106" s="69"/>
      <c r="I106" s="69"/>
      <c r="J106" s="70"/>
      <c r="K106" s="70"/>
      <c r="L106" s="70"/>
      <c r="M106" s="71"/>
      <c r="N106" s="71"/>
      <c r="O106" s="71"/>
      <c r="P106" s="72"/>
      <c r="Q106" s="72"/>
      <c r="R106" s="72"/>
      <c r="S106" s="73"/>
      <c r="T106" s="73"/>
      <c r="U106" s="73"/>
      <c r="V106" s="74"/>
      <c r="W106" s="74"/>
      <c r="X106" s="74"/>
      <c r="Y106" s="75"/>
      <c r="Z106" s="75"/>
      <c r="AA106" s="75"/>
    </row>
    <row r="107" spans="1:27" ht="16.2">
      <c r="A107" s="76"/>
      <c r="B107" s="77"/>
      <c r="C107" s="76"/>
      <c r="D107" s="78"/>
      <c r="E107" s="78"/>
      <c r="F107" s="78"/>
      <c r="G107" s="69"/>
      <c r="H107" s="69"/>
      <c r="I107" s="69"/>
      <c r="J107" s="70"/>
      <c r="K107" s="70"/>
      <c r="L107" s="70"/>
      <c r="M107" s="71"/>
      <c r="N107" s="71"/>
      <c r="O107" s="71"/>
      <c r="P107" s="72"/>
      <c r="Q107" s="72"/>
      <c r="R107" s="72"/>
      <c r="S107" s="73"/>
      <c r="T107" s="73"/>
      <c r="U107" s="73"/>
      <c r="V107" s="74"/>
      <c r="W107" s="74"/>
      <c r="X107" s="74"/>
      <c r="Y107" s="75"/>
      <c r="Z107" s="75"/>
      <c r="AA107" s="75"/>
    </row>
    <row r="108" spans="1:27" ht="16.2">
      <c r="A108" s="76"/>
      <c r="B108" s="77"/>
      <c r="C108" s="76"/>
      <c r="D108" s="78"/>
      <c r="E108" s="78"/>
      <c r="F108" s="78"/>
      <c r="G108" s="69"/>
      <c r="H108" s="69"/>
      <c r="I108" s="69"/>
      <c r="J108" s="70"/>
      <c r="K108" s="70"/>
      <c r="L108" s="70"/>
      <c r="M108" s="71"/>
      <c r="N108" s="71"/>
      <c r="O108" s="71"/>
      <c r="P108" s="72"/>
      <c r="Q108" s="72"/>
      <c r="R108" s="72"/>
      <c r="S108" s="73"/>
      <c r="T108" s="73"/>
      <c r="U108" s="73"/>
      <c r="V108" s="74"/>
      <c r="W108" s="74"/>
      <c r="X108" s="74"/>
      <c r="Y108" s="75"/>
      <c r="Z108" s="75"/>
      <c r="AA108" s="75"/>
    </row>
    <row r="109" spans="1:27" ht="16.2">
      <c r="A109" s="76"/>
      <c r="B109" s="77"/>
      <c r="C109" s="76"/>
      <c r="D109" s="78"/>
      <c r="E109" s="78"/>
      <c r="F109" s="78"/>
      <c r="G109" s="69"/>
      <c r="H109" s="69"/>
      <c r="I109" s="69"/>
      <c r="J109" s="70"/>
      <c r="K109" s="70"/>
      <c r="L109" s="70"/>
      <c r="M109" s="71"/>
      <c r="N109" s="71"/>
      <c r="O109" s="71"/>
      <c r="P109" s="72"/>
      <c r="Q109" s="72"/>
      <c r="R109" s="72"/>
      <c r="S109" s="73"/>
      <c r="T109" s="73"/>
      <c r="U109" s="73"/>
      <c r="V109" s="74"/>
      <c r="W109" s="74"/>
      <c r="X109" s="74"/>
      <c r="Y109" s="75"/>
      <c r="Z109" s="75"/>
      <c r="AA109" s="75"/>
    </row>
    <row r="110" spans="1:27" ht="16.2">
      <c r="A110" s="76"/>
      <c r="B110" s="77"/>
      <c r="C110" s="76"/>
      <c r="D110" s="78"/>
      <c r="E110" s="78"/>
      <c r="F110" s="78"/>
      <c r="G110" s="69"/>
      <c r="H110" s="69"/>
      <c r="I110" s="69"/>
      <c r="J110" s="70"/>
      <c r="K110" s="70"/>
      <c r="L110" s="70"/>
      <c r="M110" s="71"/>
      <c r="N110" s="71"/>
      <c r="O110" s="71"/>
      <c r="P110" s="72"/>
      <c r="Q110" s="72"/>
      <c r="R110" s="72"/>
      <c r="S110" s="73"/>
      <c r="T110" s="73"/>
      <c r="U110" s="73"/>
      <c r="V110" s="74"/>
      <c r="W110" s="74"/>
      <c r="X110" s="74"/>
      <c r="Y110" s="75"/>
      <c r="Z110" s="75"/>
      <c r="AA110" s="75"/>
    </row>
    <row r="111" spans="1:27" ht="16.2">
      <c r="A111" s="76"/>
      <c r="B111" s="77"/>
      <c r="C111" s="76"/>
      <c r="D111" s="78"/>
      <c r="E111" s="78"/>
      <c r="F111" s="78"/>
      <c r="G111" s="69"/>
      <c r="H111" s="69"/>
      <c r="I111" s="69"/>
      <c r="J111" s="70"/>
      <c r="K111" s="70"/>
      <c r="L111" s="70"/>
      <c r="M111" s="71"/>
      <c r="N111" s="71"/>
      <c r="O111" s="71"/>
      <c r="P111" s="72"/>
      <c r="Q111" s="72"/>
      <c r="R111" s="72"/>
      <c r="S111" s="73"/>
      <c r="T111" s="73"/>
      <c r="U111" s="73"/>
      <c r="V111" s="74"/>
      <c r="W111" s="74"/>
      <c r="X111" s="74"/>
      <c r="Y111" s="75"/>
      <c r="Z111" s="75"/>
      <c r="AA111" s="75"/>
    </row>
    <row r="112" spans="1:27" ht="16.2">
      <c r="A112" s="76"/>
      <c r="B112" s="77"/>
      <c r="C112" s="76"/>
      <c r="D112" s="78"/>
      <c r="E112" s="78"/>
      <c r="F112" s="78"/>
      <c r="G112" s="69"/>
      <c r="H112" s="69"/>
      <c r="I112" s="69"/>
      <c r="J112" s="70"/>
      <c r="K112" s="70"/>
      <c r="L112" s="70"/>
      <c r="M112" s="71"/>
      <c r="N112" s="71"/>
      <c r="O112" s="71"/>
      <c r="P112" s="72"/>
      <c r="Q112" s="72"/>
      <c r="R112" s="72"/>
      <c r="S112" s="73"/>
      <c r="T112" s="73"/>
      <c r="U112" s="73"/>
      <c r="V112" s="74"/>
      <c r="W112" s="74"/>
      <c r="X112" s="74"/>
      <c r="Y112" s="75"/>
      <c r="Z112" s="75"/>
      <c r="AA112" s="75"/>
    </row>
    <row r="113" spans="1:27" ht="16.2">
      <c r="A113" s="76"/>
      <c r="B113" s="77"/>
      <c r="C113" s="76"/>
      <c r="D113" s="78"/>
      <c r="E113" s="78"/>
      <c r="F113" s="78"/>
      <c r="G113" s="69"/>
      <c r="H113" s="69"/>
      <c r="I113" s="69"/>
      <c r="J113" s="70"/>
      <c r="K113" s="70"/>
      <c r="L113" s="70"/>
      <c r="M113" s="71"/>
      <c r="N113" s="71"/>
      <c r="O113" s="71"/>
      <c r="P113" s="72"/>
      <c r="Q113" s="72"/>
      <c r="R113" s="72"/>
      <c r="S113" s="73"/>
      <c r="T113" s="73"/>
      <c r="U113" s="73"/>
      <c r="V113" s="74"/>
      <c r="W113" s="74"/>
      <c r="X113" s="74"/>
      <c r="Y113" s="75"/>
      <c r="Z113" s="75"/>
      <c r="AA113" s="75"/>
    </row>
    <row r="114" spans="1:27" ht="16.2">
      <c r="A114" s="76"/>
      <c r="B114" s="77"/>
      <c r="C114" s="76"/>
      <c r="D114" s="78"/>
      <c r="E114" s="78"/>
      <c r="F114" s="78"/>
      <c r="G114" s="69"/>
      <c r="H114" s="69"/>
      <c r="I114" s="69"/>
      <c r="J114" s="70"/>
      <c r="K114" s="70"/>
      <c r="L114" s="70"/>
      <c r="M114" s="71"/>
      <c r="N114" s="71"/>
      <c r="O114" s="71"/>
      <c r="P114" s="72"/>
      <c r="Q114" s="72"/>
      <c r="R114" s="72"/>
      <c r="S114" s="73"/>
      <c r="T114" s="73"/>
      <c r="U114" s="73"/>
      <c r="V114" s="74"/>
      <c r="W114" s="74"/>
      <c r="X114" s="74"/>
      <c r="Y114" s="75"/>
      <c r="Z114" s="75"/>
      <c r="AA114" s="75"/>
    </row>
    <row r="115" spans="1:27" ht="16.2">
      <c r="A115" s="76"/>
      <c r="B115" s="77"/>
      <c r="C115" s="76"/>
      <c r="D115" s="78"/>
      <c r="E115" s="78"/>
      <c r="F115" s="78"/>
      <c r="G115" s="69"/>
      <c r="H115" s="69"/>
      <c r="I115" s="69"/>
      <c r="J115" s="70"/>
      <c r="K115" s="70"/>
      <c r="L115" s="70"/>
      <c r="M115" s="71"/>
      <c r="N115" s="71"/>
      <c r="O115" s="71"/>
      <c r="P115" s="72"/>
      <c r="Q115" s="72"/>
      <c r="R115" s="72"/>
      <c r="S115" s="73"/>
      <c r="T115" s="73"/>
      <c r="U115" s="73"/>
      <c r="V115" s="74"/>
      <c r="W115" s="74"/>
      <c r="X115" s="74"/>
      <c r="Y115" s="75"/>
      <c r="Z115" s="75"/>
      <c r="AA115" s="75"/>
    </row>
    <row r="116" spans="1:27" ht="16.2">
      <c r="A116" s="76"/>
      <c r="B116" s="77"/>
      <c r="C116" s="76"/>
      <c r="D116" s="78"/>
      <c r="E116" s="78"/>
      <c r="F116" s="78"/>
      <c r="G116" s="69"/>
      <c r="H116" s="69"/>
      <c r="I116" s="69"/>
      <c r="J116" s="70"/>
      <c r="K116" s="70"/>
      <c r="L116" s="70"/>
      <c r="M116" s="71"/>
      <c r="N116" s="71"/>
      <c r="O116" s="71"/>
      <c r="P116" s="72"/>
      <c r="Q116" s="72"/>
      <c r="R116" s="72"/>
      <c r="S116" s="73"/>
      <c r="T116" s="73"/>
      <c r="U116" s="73"/>
      <c r="V116" s="74"/>
      <c r="W116" s="74"/>
      <c r="X116" s="74"/>
      <c r="Y116" s="75"/>
      <c r="Z116" s="75"/>
      <c r="AA116" s="75"/>
    </row>
    <row r="117" spans="1:27" ht="16.2">
      <c r="A117" s="76"/>
      <c r="B117" s="77"/>
      <c r="C117" s="76"/>
      <c r="D117" s="78"/>
      <c r="E117" s="78"/>
      <c r="F117" s="78"/>
      <c r="G117" s="69"/>
      <c r="H117" s="69"/>
      <c r="I117" s="69"/>
      <c r="J117" s="70"/>
      <c r="K117" s="70"/>
      <c r="L117" s="70"/>
      <c r="M117" s="71"/>
      <c r="N117" s="71"/>
      <c r="O117" s="71"/>
      <c r="P117" s="72"/>
      <c r="Q117" s="72"/>
      <c r="R117" s="72"/>
      <c r="S117" s="73"/>
      <c r="T117" s="73"/>
      <c r="U117" s="73"/>
      <c r="V117" s="74"/>
      <c r="W117" s="74"/>
      <c r="X117" s="74"/>
      <c r="Y117" s="75"/>
      <c r="Z117" s="75"/>
      <c r="AA117" s="75"/>
    </row>
    <row r="118" spans="1:27" ht="16.2">
      <c r="A118" s="76"/>
      <c r="B118" s="77"/>
      <c r="C118" s="76"/>
      <c r="D118" s="78"/>
      <c r="E118" s="78"/>
      <c r="F118" s="78"/>
      <c r="G118" s="69"/>
      <c r="H118" s="69"/>
      <c r="I118" s="69"/>
      <c r="J118" s="70"/>
      <c r="K118" s="70"/>
      <c r="L118" s="70"/>
      <c r="M118" s="71"/>
      <c r="N118" s="71"/>
      <c r="O118" s="71"/>
      <c r="P118" s="72"/>
      <c r="Q118" s="72"/>
      <c r="R118" s="72"/>
      <c r="S118" s="73"/>
      <c r="T118" s="73"/>
      <c r="U118" s="73"/>
      <c r="V118" s="74"/>
      <c r="W118" s="74"/>
      <c r="X118" s="74"/>
      <c r="Y118" s="75"/>
      <c r="Z118" s="75"/>
      <c r="AA118" s="75"/>
    </row>
    <row r="119" spans="1:27" ht="16.2">
      <c r="A119" s="76"/>
      <c r="B119" s="77"/>
      <c r="C119" s="76"/>
      <c r="D119" s="78"/>
      <c r="E119" s="78"/>
      <c r="F119" s="78"/>
      <c r="G119" s="69"/>
      <c r="H119" s="69"/>
      <c r="I119" s="69"/>
      <c r="J119" s="70"/>
      <c r="K119" s="70"/>
      <c r="L119" s="70"/>
      <c r="M119" s="71"/>
      <c r="N119" s="71"/>
      <c r="O119" s="71"/>
      <c r="P119" s="72"/>
      <c r="Q119" s="72"/>
      <c r="R119" s="72"/>
      <c r="S119" s="73"/>
      <c r="T119" s="73"/>
      <c r="U119" s="73"/>
      <c r="V119" s="74"/>
      <c r="W119" s="74"/>
      <c r="X119" s="74"/>
      <c r="Y119" s="75"/>
      <c r="Z119" s="75"/>
      <c r="AA119" s="75"/>
    </row>
    <row r="120" spans="1:27" ht="16.2">
      <c r="A120" s="76"/>
      <c r="B120" s="77"/>
      <c r="C120" s="76"/>
      <c r="D120" s="78"/>
      <c r="E120" s="78"/>
      <c r="F120" s="78"/>
      <c r="G120" s="69"/>
      <c r="H120" s="69"/>
      <c r="I120" s="69"/>
      <c r="J120" s="70"/>
      <c r="K120" s="70"/>
      <c r="L120" s="70"/>
      <c r="M120" s="71"/>
      <c r="N120" s="71"/>
      <c r="O120" s="71"/>
      <c r="P120" s="72"/>
      <c r="Q120" s="72"/>
      <c r="R120" s="72"/>
      <c r="S120" s="73"/>
      <c r="T120" s="73"/>
      <c r="U120" s="73"/>
      <c r="V120" s="74"/>
      <c r="W120" s="74"/>
      <c r="X120" s="74"/>
      <c r="Y120" s="75"/>
      <c r="Z120" s="75"/>
      <c r="AA120" s="75"/>
    </row>
    <row r="121" spans="1:27" ht="16.2">
      <c r="A121" s="76"/>
      <c r="B121" s="77"/>
      <c r="C121" s="76"/>
      <c r="D121" s="78"/>
      <c r="E121" s="78"/>
      <c r="F121" s="78"/>
      <c r="G121" s="69"/>
      <c r="H121" s="69"/>
      <c r="I121" s="69"/>
      <c r="J121" s="70"/>
      <c r="K121" s="70"/>
      <c r="L121" s="70"/>
      <c r="M121" s="71"/>
      <c r="N121" s="71"/>
      <c r="O121" s="71"/>
      <c r="P121" s="72"/>
      <c r="Q121" s="72"/>
      <c r="R121" s="72"/>
      <c r="S121" s="73"/>
      <c r="T121" s="73"/>
      <c r="U121" s="73"/>
      <c r="V121" s="74"/>
      <c r="W121" s="74"/>
      <c r="X121" s="74"/>
      <c r="Y121" s="75"/>
      <c r="Z121" s="75"/>
      <c r="AA121" s="75"/>
    </row>
    <row r="122" spans="1:27" ht="16.2">
      <c r="A122" s="76"/>
      <c r="B122" s="77"/>
      <c r="C122" s="76"/>
      <c r="D122" s="78"/>
      <c r="E122" s="78"/>
      <c r="F122" s="78"/>
      <c r="G122" s="69"/>
      <c r="H122" s="69"/>
      <c r="I122" s="69"/>
      <c r="J122" s="70"/>
      <c r="K122" s="70"/>
      <c r="L122" s="70"/>
      <c r="M122" s="71"/>
      <c r="N122" s="71"/>
      <c r="O122" s="71"/>
      <c r="P122" s="72"/>
      <c r="Q122" s="72"/>
      <c r="R122" s="72"/>
      <c r="S122" s="73"/>
      <c r="T122" s="73"/>
      <c r="U122" s="73"/>
      <c r="V122" s="74"/>
      <c r="W122" s="74"/>
      <c r="X122" s="74"/>
      <c r="Y122" s="75"/>
      <c r="Z122" s="75"/>
      <c r="AA122" s="75"/>
    </row>
    <row r="123" spans="1:27" ht="16.2">
      <c r="A123" s="76"/>
      <c r="B123" s="77"/>
      <c r="C123" s="76"/>
      <c r="D123" s="78"/>
      <c r="E123" s="78"/>
      <c r="F123" s="78"/>
      <c r="G123" s="69"/>
      <c r="H123" s="69"/>
      <c r="I123" s="69"/>
      <c r="J123" s="70"/>
      <c r="K123" s="70"/>
      <c r="L123" s="70"/>
      <c r="M123" s="71"/>
      <c r="N123" s="71"/>
      <c r="O123" s="71"/>
      <c r="P123" s="72"/>
      <c r="Q123" s="72"/>
      <c r="R123" s="72"/>
      <c r="S123" s="73"/>
      <c r="T123" s="73"/>
      <c r="U123" s="73"/>
      <c r="V123" s="74"/>
      <c r="W123" s="74"/>
      <c r="X123" s="74"/>
      <c r="Y123" s="75"/>
      <c r="Z123" s="75"/>
      <c r="AA123" s="75"/>
    </row>
    <row r="124" spans="1:27" ht="16.2">
      <c r="A124" s="76"/>
      <c r="B124" s="77"/>
      <c r="C124" s="76"/>
      <c r="D124" s="78"/>
      <c r="E124" s="78"/>
      <c r="F124" s="78"/>
      <c r="G124" s="69"/>
      <c r="H124" s="69"/>
      <c r="I124" s="69"/>
      <c r="J124" s="70"/>
      <c r="K124" s="70"/>
      <c r="L124" s="70"/>
      <c r="M124" s="71"/>
      <c r="N124" s="71"/>
      <c r="O124" s="71"/>
      <c r="P124" s="72"/>
      <c r="Q124" s="72"/>
      <c r="R124" s="72"/>
      <c r="S124" s="73"/>
      <c r="T124" s="73"/>
      <c r="U124" s="73"/>
      <c r="V124" s="74"/>
      <c r="W124" s="74"/>
      <c r="X124" s="74"/>
      <c r="Y124" s="75"/>
      <c r="Z124" s="75"/>
      <c r="AA124" s="75"/>
    </row>
    <row r="125" spans="1:27" ht="16.2">
      <c r="A125" s="76"/>
      <c r="B125" s="77"/>
      <c r="C125" s="76"/>
      <c r="D125" s="78"/>
      <c r="E125" s="78"/>
      <c r="F125" s="78"/>
      <c r="G125" s="69"/>
      <c r="H125" s="69"/>
      <c r="I125" s="69"/>
      <c r="J125" s="70"/>
      <c r="K125" s="70"/>
      <c r="L125" s="70"/>
      <c r="M125" s="71"/>
      <c r="N125" s="71"/>
      <c r="O125" s="71"/>
      <c r="P125" s="72"/>
      <c r="Q125" s="72"/>
      <c r="R125" s="72"/>
      <c r="S125" s="73"/>
      <c r="T125" s="73"/>
      <c r="U125" s="73"/>
      <c r="V125" s="74"/>
      <c r="W125" s="74"/>
      <c r="X125" s="74"/>
      <c r="Y125" s="75"/>
      <c r="Z125" s="75"/>
      <c r="AA125" s="75"/>
    </row>
    <row r="126" spans="1:27" ht="16.2">
      <c r="A126" s="76"/>
      <c r="B126" s="77"/>
      <c r="C126" s="76"/>
      <c r="D126" s="78"/>
      <c r="E126" s="78"/>
      <c r="F126" s="78"/>
      <c r="G126" s="69"/>
      <c r="H126" s="69"/>
      <c r="I126" s="69"/>
      <c r="J126" s="70"/>
      <c r="K126" s="70"/>
      <c r="L126" s="70"/>
      <c r="M126" s="71"/>
      <c r="N126" s="71"/>
      <c r="O126" s="71"/>
      <c r="P126" s="72"/>
      <c r="Q126" s="72"/>
      <c r="R126" s="72"/>
      <c r="S126" s="73"/>
      <c r="T126" s="73"/>
      <c r="U126" s="73"/>
      <c r="V126" s="74"/>
      <c r="W126" s="74"/>
      <c r="X126" s="74"/>
      <c r="Y126" s="75"/>
      <c r="Z126" s="75"/>
      <c r="AA126" s="75"/>
    </row>
    <row r="127" spans="1:27" ht="16.2">
      <c r="A127" s="76"/>
      <c r="B127" s="77"/>
      <c r="C127" s="76"/>
      <c r="D127" s="78"/>
      <c r="E127" s="78"/>
      <c r="F127" s="78"/>
      <c r="G127" s="69"/>
      <c r="H127" s="69"/>
      <c r="I127" s="69"/>
      <c r="J127" s="70"/>
      <c r="K127" s="70"/>
      <c r="L127" s="70"/>
      <c r="M127" s="71"/>
      <c r="N127" s="71"/>
      <c r="O127" s="71"/>
      <c r="P127" s="72"/>
      <c r="Q127" s="72"/>
      <c r="R127" s="72"/>
      <c r="S127" s="73"/>
      <c r="T127" s="73"/>
      <c r="U127" s="73"/>
      <c r="V127" s="74"/>
      <c r="W127" s="74"/>
      <c r="X127" s="74"/>
      <c r="Y127" s="75"/>
      <c r="Z127" s="75"/>
      <c r="AA127" s="75"/>
    </row>
    <row r="128" spans="1:27" ht="16.2">
      <c r="A128" s="76"/>
      <c r="B128" s="77"/>
      <c r="C128" s="76"/>
      <c r="D128" s="78"/>
      <c r="E128" s="78"/>
      <c r="F128" s="78"/>
      <c r="G128" s="69"/>
      <c r="H128" s="69"/>
      <c r="I128" s="69"/>
      <c r="J128" s="70"/>
      <c r="K128" s="70"/>
      <c r="L128" s="70"/>
      <c r="M128" s="71"/>
      <c r="N128" s="71"/>
      <c r="O128" s="71"/>
      <c r="P128" s="72"/>
      <c r="Q128" s="72"/>
      <c r="R128" s="72"/>
      <c r="S128" s="73"/>
      <c r="T128" s="73"/>
      <c r="U128" s="73"/>
      <c r="V128" s="74"/>
      <c r="W128" s="74"/>
      <c r="X128" s="74"/>
      <c r="Y128" s="75"/>
      <c r="Z128" s="75"/>
      <c r="AA128" s="75"/>
    </row>
    <row r="129" spans="1:27" ht="16.2">
      <c r="A129" s="76"/>
      <c r="B129" s="77"/>
      <c r="C129" s="76"/>
      <c r="D129" s="78"/>
      <c r="E129" s="78"/>
      <c r="F129" s="78"/>
      <c r="G129" s="69"/>
      <c r="H129" s="69"/>
      <c r="I129" s="69"/>
      <c r="J129" s="70"/>
      <c r="K129" s="70"/>
      <c r="L129" s="70"/>
      <c r="M129" s="71"/>
      <c r="N129" s="71"/>
      <c r="O129" s="71"/>
      <c r="P129" s="72"/>
      <c r="Q129" s="72"/>
      <c r="R129" s="72"/>
      <c r="S129" s="73"/>
      <c r="T129" s="73"/>
      <c r="U129" s="73"/>
      <c r="V129" s="74"/>
      <c r="W129" s="74"/>
      <c r="X129" s="74"/>
      <c r="Y129" s="75"/>
      <c r="Z129" s="75"/>
      <c r="AA129" s="75"/>
    </row>
  </sheetData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B129"/>
  <sheetViews>
    <sheetView workbookViewId="0"/>
  </sheetViews>
  <sheetFormatPr defaultColWidth="12.6640625" defaultRowHeight="15.75" customHeight="1"/>
  <cols>
    <col min="1" max="1" width="5.6640625" customWidth="1"/>
    <col min="2" max="2" width="19.109375" customWidth="1"/>
    <col min="3" max="3" width="6.109375" customWidth="1"/>
    <col min="4" max="4" width="7.109375" customWidth="1"/>
  </cols>
  <sheetData>
    <row r="1" spans="1:28" ht="13.2">
      <c r="A1" s="3" t="s">
        <v>1</v>
      </c>
      <c r="B1" s="3" t="s">
        <v>60</v>
      </c>
      <c r="C1" s="3" t="s">
        <v>0</v>
      </c>
      <c r="D1" s="3" t="s">
        <v>61</v>
      </c>
      <c r="E1" s="4" t="s">
        <v>62</v>
      </c>
      <c r="F1" s="4"/>
      <c r="G1" s="4"/>
      <c r="H1" s="5" t="s">
        <v>63</v>
      </c>
      <c r="I1" s="5"/>
      <c r="J1" s="5"/>
      <c r="K1" s="6" t="s">
        <v>64</v>
      </c>
      <c r="L1" s="6"/>
      <c r="M1" s="6"/>
      <c r="N1" s="7" t="s">
        <v>65</v>
      </c>
      <c r="O1" s="7"/>
      <c r="P1" s="7"/>
      <c r="Q1" s="8" t="s">
        <v>66</v>
      </c>
      <c r="R1" s="8"/>
      <c r="S1" s="8"/>
      <c r="T1" s="9" t="s">
        <v>67</v>
      </c>
      <c r="U1" s="9"/>
      <c r="V1" s="9"/>
      <c r="W1" s="10" t="s">
        <v>68</v>
      </c>
      <c r="X1" s="10"/>
      <c r="Y1" s="10"/>
      <c r="Z1" s="11" t="s">
        <v>69</v>
      </c>
      <c r="AA1" s="11"/>
      <c r="AB1" s="11"/>
    </row>
    <row r="2" spans="1:28" ht="15.75" customHeight="1">
      <c r="A2" s="13" t="s">
        <v>534</v>
      </c>
      <c r="B2" s="12"/>
      <c r="C2" s="13"/>
      <c r="E2" s="14" t="s">
        <v>70</v>
      </c>
      <c r="F2" s="14" t="s">
        <v>71</v>
      </c>
      <c r="G2" s="14" t="s">
        <v>72</v>
      </c>
      <c r="H2" s="15" t="s">
        <v>70</v>
      </c>
      <c r="I2" s="15" t="s">
        <v>71</v>
      </c>
      <c r="J2" s="15" t="s">
        <v>72</v>
      </c>
      <c r="K2" s="16" t="s">
        <v>70</v>
      </c>
      <c r="L2" s="16" t="s">
        <v>71</v>
      </c>
      <c r="M2" s="16" t="s">
        <v>72</v>
      </c>
      <c r="N2" s="17" t="s">
        <v>70</v>
      </c>
      <c r="O2" s="17" t="s">
        <v>71</v>
      </c>
      <c r="P2" s="17" t="s">
        <v>72</v>
      </c>
      <c r="Q2" s="18" t="s">
        <v>70</v>
      </c>
      <c r="R2" s="18" t="s">
        <v>71</v>
      </c>
      <c r="S2" s="18" t="s">
        <v>72</v>
      </c>
      <c r="T2" s="19" t="s">
        <v>70</v>
      </c>
      <c r="U2" s="19" t="s">
        <v>71</v>
      </c>
      <c r="V2" s="19" t="s">
        <v>72</v>
      </c>
      <c r="W2" s="20" t="s">
        <v>70</v>
      </c>
      <c r="X2" s="20" t="s">
        <v>71</v>
      </c>
      <c r="Y2" s="20" t="s">
        <v>72</v>
      </c>
      <c r="Z2" s="21" t="s">
        <v>70</v>
      </c>
      <c r="AA2" s="21" t="s">
        <v>71</v>
      </c>
      <c r="AB2" s="21" t="s">
        <v>72</v>
      </c>
    </row>
    <row r="3" spans="1:28" ht="15.75" customHeight="1">
      <c r="A3" s="80">
        <v>1</v>
      </c>
      <c r="B3" s="1" t="s">
        <v>117</v>
      </c>
      <c r="C3" s="81">
        <v>1</v>
      </c>
      <c r="D3" s="3">
        <v>8</v>
      </c>
      <c r="E3" s="14" t="s">
        <v>73</v>
      </c>
      <c r="F3" s="14" t="s">
        <v>118</v>
      </c>
      <c r="G3" s="14" t="s">
        <v>119</v>
      </c>
      <c r="H3" s="22" t="s">
        <v>79</v>
      </c>
      <c r="I3" s="22" t="s">
        <v>120</v>
      </c>
      <c r="J3" s="22" t="s">
        <v>121</v>
      </c>
      <c r="K3" s="30" t="s">
        <v>73</v>
      </c>
      <c r="L3" s="30" t="s">
        <v>122</v>
      </c>
      <c r="M3" s="30" t="s">
        <v>123</v>
      </c>
      <c r="N3" s="36" t="s">
        <v>82</v>
      </c>
      <c r="O3" s="36" t="s">
        <v>124</v>
      </c>
      <c r="P3" s="36" t="s">
        <v>125</v>
      </c>
      <c r="Q3" s="37" t="s">
        <v>79</v>
      </c>
      <c r="R3" s="37" t="s">
        <v>126</v>
      </c>
      <c r="S3" s="37" t="s">
        <v>127</v>
      </c>
      <c r="T3" s="41" t="s">
        <v>85</v>
      </c>
      <c r="U3" s="41" t="s">
        <v>128</v>
      </c>
      <c r="V3" s="41" t="s">
        <v>129</v>
      </c>
      <c r="W3" s="42" t="s">
        <v>82</v>
      </c>
      <c r="X3" s="42" t="s">
        <v>130</v>
      </c>
      <c r="Y3" s="42" t="s">
        <v>131</v>
      </c>
      <c r="Z3" s="43" t="s">
        <v>79</v>
      </c>
      <c r="AA3" s="43" t="s">
        <v>132</v>
      </c>
      <c r="AB3" s="43" t="s">
        <v>133</v>
      </c>
    </row>
    <row r="4" spans="1:28" ht="15.75" customHeight="1">
      <c r="A4" s="80">
        <v>2</v>
      </c>
      <c r="B4" s="1" t="s">
        <v>4</v>
      </c>
      <c r="C4" s="81">
        <v>1</v>
      </c>
      <c r="D4" s="3">
        <v>8</v>
      </c>
      <c r="E4" s="14" t="s">
        <v>90</v>
      </c>
      <c r="F4" s="14" t="s">
        <v>309</v>
      </c>
      <c r="G4" s="14" t="s">
        <v>310</v>
      </c>
      <c r="H4" s="22" t="s">
        <v>82</v>
      </c>
      <c r="I4" s="22" t="s">
        <v>311</v>
      </c>
      <c r="J4" s="22" t="s">
        <v>123</v>
      </c>
      <c r="K4" s="30" t="s">
        <v>73</v>
      </c>
      <c r="L4" s="30" t="s">
        <v>131</v>
      </c>
      <c r="M4" s="30" t="s">
        <v>312</v>
      </c>
      <c r="N4" s="36" t="s">
        <v>85</v>
      </c>
      <c r="O4" s="36" t="s">
        <v>310</v>
      </c>
      <c r="P4" s="36" t="s">
        <v>313</v>
      </c>
      <c r="Q4" s="37" t="s">
        <v>73</v>
      </c>
      <c r="R4" s="37" t="s">
        <v>314</v>
      </c>
      <c r="S4" s="37" t="s">
        <v>315</v>
      </c>
      <c r="T4" s="41" t="s">
        <v>114</v>
      </c>
      <c r="U4" s="41" t="s">
        <v>316</v>
      </c>
      <c r="V4" s="41" t="s">
        <v>183</v>
      </c>
      <c r="W4" s="42" t="s">
        <v>79</v>
      </c>
      <c r="X4" s="42" t="s">
        <v>180</v>
      </c>
      <c r="Y4" s="42" t="s">
        <v>116</v>
      </c>
      <c r="Z4" s="43" t="s">
        <v>79</v>
      </c>
      <c r="AA4" s="43" t="s">
        <v>317</v>
      </c>
      <c r="AB4" s="43" t="s">
        <v>181</v>
      </c>
    </row>
    <row r="5" spans="1:28" ht="15.75" customHeight="1">
      <c r="A5" s="80">
        <v>3</v>
      </c>
      <c r="B5" s="1" t="s">
        <v>5</v>
      </c>
      <c r="C5" s="81">
        <v>1</v>
      </c>
      <c r="D5" s="3">
        <v>3</v>
      </c>
      <c r="E5" s="14" t="s">
        <v>114</v>
      </c>
      <c r="F5" s="14" t="s">
        <v>294</v>
      </c>
      <c r="G5" s="14" t="s">
        <v>295</v>
      </c>
      <c r="H5" s="22" t="s">
        <v>73</v>
      </c>
      <c r="I5" s="22" t="s">
        <v>296</v>
      </c>
      <c r="J5" s="22" t="s">
        <v>205</v>
      </c>
      <c r="K5" s="60" t="s">
        <v>73</v>
      </c>
      <c r="L5" s="60" t="s">
        <v>297</v>
      </c>
      <c r="M5" s="60" t="s">
        <v>203</v>
      </c>
      <c r="N5" s="24"/>
      <c r="O5" s="24"/>
      <c r="P5" s="24"/>
      <c r="Q5" s="25"/>
      <c r="R5" s="25"/>
      <c r="S5" s="25"/>
      <c r="T5" s="26"/>
      <c r="U5" s="26"/>
      <c r="V5" s="26"/>
      <c r="W5" s="27"/>
      <c r="X5" s="27"/>
      <c r="Y5" s="27"/>
      <c r="Z5" s="28"/>
      <c r="AA5" s="28"/>
      <c r="AB5" s="28"/>
    </row>
    <row r="6" spans="1:28" ht="15.75" customHeight="1">
      <c r="A6" s="80">
        <v>4</v>
      </c>
      <c r="B6" s="1" t="s">
        <v>452</v>
      </c>
      <c r="C6" s="81">
        <v>1</v>
      </c>
      <c r="D6" s="3">
        <v>6</v>
      </c>
      <c r="E6" s="14" t="s">
        <v>79</v>
      </c>
      <c r="F6" s="14" t="s">
        <v>453</v>
      </c>
      <c r="G6" s="14" t="s">
        <v>335</v>
      </c>
      <c r="H6" s="22" t="s">
        <v>79</v>
      </c>
      <c r="I6" s="22" t="s">
        <v>454</v>
      </c>
      <c r="J6" s="22" t="s">
        <v>455</v>
      </c>
      <c r="K6" s="30" t="s">
        <v>73</v>
      </c>
      <c r="L6" s="30" t="s">
        <v>456</v>
      </c>
      <c r="M6" s="30" t="s">
        <v>457</v>
      </c>
      <c r="N6" s="36" t="s">
        <v>82</v>
      </c>
      <c r="O6" s="36" t="s">
        <v>458</v>
      </c>
      <c r="P6" s="36" t="s">
        <v>366</v>
      </c>
      <c r="Q6" s="37" t="s">
        <v>82</v>
      </c>
      <c r="R6" s="37" t="s">
        <v>459</v>
      </c>
      <c r="S6" s="37" t="s">
        <v>256</v>
      </c>
      <c r="T6" s="41" t="s">
        <v>76</v>
      </c>
      <c r="U6" s="41" t="s">
        <v>152</v>
      </c>
      <c r="V6" s="41" t="s">
        <v>193</v>
      </c>
      <c r="W6" s="27"/>
      <c r="X6" s="27"/>
      <c r="Y6" s="27"/>
      <c r="Z6" s="28"/>
      <c r="AA6" s="28"/>
      <c r="AB6" s="28"/>
    </row>
    <row r="7" spans="1:28" ht="15.75" customHeight="1">
      <c r="A7" s="80">
        <v>5</v>
      </c>
      <c r="B7" s="1" t="s">
        <v>7</v>
      </c>
      <c r="C7" s="81">
        <v>1</v>
      </c>
      <c r="D7" s="3">
        <v>6</v>
      </c>
      <c r="E7" s="14" t="s">
        <v>79</v>
      </c>
      <c r="F7" s="14" t="s">
        <v>187</v>
      </c>
      <c r="G7" s="14" t="s">
        <v>183</v>
      </c>
      <c r="H7" s="22" t="s">
        <v>82</v>
      </c>
      <c r="I7" s="22" t="s">
        <v>188</v>
      </c>
      <c r="J7" s="22" t="s">
        <v>189</v>
      </c>
      <c r="K7" s="30" t="s">
        <v>79</v>
      </c>
      <c r="L7" s="30" t="s">
        <v>190</v>
      </c>
      <c r="M7" s="30" t="s">
        <v>191</v>
      </c>
      <c r="N7" s="36" t="s">
        <v>73</v>
      </c>
      <c r="O7" s="36" t="s">
        <v>192</v>
      </c>
      <c r="P7" s="36" t="s">
        <v>193</v>
      </c>
      <c r="Q7" s="37" t="s">
        <v>85</v>
      </c>
      <c r="R7" s="37" t="s">
        <v>96</v>
      </c>
      <c r="S7" s="37" t="s">
        <v>194</v>
      </c>
      <c r="T7" s="41" t="s">
        <v>82</v>
      </c>
      <c r="U7" s="41" t="s">
        <v>195</v>
      </c>
      <c r="V7" s="41" t="s">
        <v>196</v>
      </c>
      <c r="W7" s="27"/>
      <c r="X7" s="27"/>
      <c r="Y7" s="27"/>
      <c r="Z7" s="28"/>
      <c r="AA7" s="28"/>
      <c r="AB7" s="28"/>
    </row>
    <row r="8" spans="1:28" ht="15.75" customHeight="1">
      <c r="A8" s="80">
        <v>6</v>
      </c>
      <c r="B8" s="82" t="s">
        <v>99</v>
      </c>
      <c r="C8" s="81">
        <v>1</v>
      </c>
      <c r="D8" s="3">
        <v>3</v>
      </c>
      <c r="E8" s="14" t="s">
        <v>79</v>
      </c>
      <c r="F8" s="14" t="s">
        <v>100</v>
      </c>
      <c r="G8" s="14" t="s">
        <v>101</v>
      </c>
      <c r="H8" s="22" t="s">
        <v>82</v>
      </c>
      <c r="I8" s="22" t="s">
        <v>102</v>
      </c>
      <c r="J8" s="22" t="s">
        <v>103</v>
      </c>
      <c r="K8" s="30" t="s">
        <v>82</v>
      </c>
      <c r="L8" s="30" t="s">
        <v>104</v>
      </c>
      <c r="M8" s="30" t="s">
        <v>105</v>
      </c>
      <c r="N8" s="34"/>
      <c r="O8" s="34"/>
      <c r="P8" s="34"/>
      <c r="Q8" s="35"/>
      <c r="R8" s="35"/>
      <c r="S8" s="35"/>
      <c r="T8" s="26"/>
      <c r="U8" s="26"/>
      <c r="V8" s="26"/>
      <c r="W8" s="27"/>
      <c r="X8" s="27"/>
      <c r="Y8" s="27"/>
      <c r="Z8" s="28"/>
      <c r="AA8" s="28"/>
      <c r="AB8" s="28"/>
    </row>
    <row r="9" spans="1:28" ht="15.75" customHeight="1">
      <c r="A9" s="80">
        <v>7</v>
      </c>
      <c r="B9" s="1" t="s">
        <v>9</v>
      </c>
      <c r="C9" s="81">
        <v>1</v>
      </c>
      <c r="D9" s="3">
        <v>6</v>
      </c>
      <c r="E9" s="14" t="s">
        <v>79</v>
      </c>
      <c r="F9" s="14" t="s">
        <v>258</v>
      </c>
      <c r="G9" s="14" t="s">
        <v>199</v>
      </c>
      <c r="H9" s="22" t="s">
        <v>73</v>
      </c>
      <c r="I9" s="22" t="s">
        <v>353</v>
      </c>
      <c r="J9" s="22" t="s">
        <v>123</v>
      </c>
      <c r="K9" s="30" t="s">
        <v>73</v>
      </c>
      <c r="L9" s="30" t="s">
        <v>354</v>
      </c>
      <c r="M9" s="30" t="s">
        <v>143</v>
      </c>
      <c r="N9" s="36" t="s">
        <v>76</v>
      </c>
      <c r="O9" s="36" t="s">
        <v>355</v>
      </c>
      <c r="P9" s="36" t="s">
        <v>356</v>
      </c>
      <c r="Q9" s="37" t="s">
        <v>85</v>
      </c>
      <c r="R9" s="37" t="s">
        <v>357</v>
      </c>
      <c r="S9" s="37" t="s">
        <v>139</v>
      </c>
      <c r="T9" s="41" t="s">
        <v>114</v>
      </c>
      <c r="U9" s="41" t="s">
        <v>358</v>
      </c>
      <c r="V9" s="41" t="s">
        <v>359</v>
      </c>
      <c r="W9" s="27"/>
      <c r="X9" s="27"/>
      <c r="Y9" s="27"/>
      <c r="Z9" s="28"/>
      <c r="AA9" s="28"/>
      <c r="AB9" s="28"/>
    </row>
    <row r="10" spans="1:28" ht="15.75" customHeight="1">
      <c r="A10" s="80">
        <v>8</v>
      </c>
      <c r="B10" s="1" t="s">
        <v>10</v>
      </c>
      <c r="C10" s="81">
        <v>1</v>
      </c>
      <c r="D10" s="3">
        <v>4</v>
      </c>
      <c r="E10" s="14" t="s">
        <v>76</v>
      </c>
      <c r="F10" s="14" t="s">
        <v>360</v>
      </c>
      <c r="G10" s="14" t="s">
        <v>361</v>
      </c>
      <c r="H10" s="22" t="s">
        <v>79</v>
      </c>
      <c r="I10" s="22" t="s">
        <v>362</v>
      </c>
      <c r="J10" s="22" t="s">
        <v>363</v>
      </c>
      <c r="K10" s="30" t="s">
        <v>79</v>
      </c>
      <c r="L10" s="30" t="s">
        <v>201</v>
      </c>
      <c r="M10" s="30" t="s">
        <v>364</v>
      </c>
      <c r="N10" s="36" t="s">
        <v>85</v>
      </c>
      <c r="O10" s="36" t="s">
        <v>365</v>
      </c>
      <c r="P10" s="36" t="s">
        <v>366</v>
      </c>
      <c r="Q10" s="37"/>
      <c r="R10" s="37"/>
      <c r="S10" s="37"/>
      <c r="T10" s="41"/>
      <c r="U10" s="41"/>
      <c r="V10" s="41"/>
      <c r="W10" s="27"/>
      <c r="X10" s="27"/>
      <c r="Y10" s="27"/>
      <c r="Z10" s="28"/>
      <c r="AA10" s="28"/>
      <c r="AB10" s="28"/>
    </row>
    <row r="11" spans="1:28" ht="15.75" customHeight="1">
      <c r="A11" s="80">
        <v>9</v>
      </c>
      <c r="B11" s="1" t="s">
        <v>11</v>
      </c>
      <c r="C11" s="81">
        <v>1</v>
      </c>
      <c r="D11" s="3">
        <v>6</v>
      </c>
      <c r="E11" s="14" t="s">
        <v>90</v>
      </c>
      <c r="F11" s="31" t="s">
        <v>148</v>
      </c>
      <c r="G11" s="14" t="s">
        <v>149</v>
      </c>
      <c r="H11" s="22" t="s">
        <v>82</v>
      </c>
      <c r="I11" s="52" t="s">
        <v>150</v>
      </c>
      <c r="J11" s="22" t="s">
        <v>151</v>
      </c>
      <c r="K11" s="30" t="s">
        <v>79</v>
      </c>
      <c r="L11" s="30" t="s">
        <v>152</v>
      </c>
      <c r="M11" s="30" t="s">
        <v>153</v>
      </c>
      <c r="N11" s="36" t="s">
        <v>79</v>
      </c>
      <c r="O11" s="53" t="s">
        <v>154</v>
      </c>
      <c r="P11" s="36" t="s">
        <v>155</v>
      </c>
      <c r="Q11" s="37" t="s">
        <v>82</v>
      </c>
      <c r="R11" s="37" t="s">
        <v>156</v>
      </c>
      <c r="S11" s="37" t="s">
        <v>139</v>
      </c>
      <c r="T11" s="41" t="s">
        <v>73</v>
      </c>
      <c r="U11" s="41" t="s">
        <v>157</v>
      </c>
      <c r="V11" s="41" t="s">
        <v>158</v>
      </c>
      <c r="W11" s="27"/>
      <c r="X11" s="27"/>
      <c r="Y11" s="27"/>
      <c r="Z11" s="28"/>
      <c r="AA11" s="28"/>
      <c r="AB11" s="28"/>
    </row>
    <row r="12" spans="1:28" ht="15.75" customHeight="1">
      <c r="A12" s="80">
        <v>10</v>
      </c>
      <c r="B12" s="82" t="s">
        <v>12</v>
      </c>
      <c r="C12" s="81">
        <v>1</v>
      </c>
      <c r="D12" s="3">
        <v>5</v>
      </c>
      <c r="E12" s="14" t="s">
        <v>85</v>
      </c>
      <c r="F12" s="14" t="s">
        <v>106</v>
      </c>
      <c r="G12" s="14" t="s">
        <v>107</v>
      </c>
      <c r="H12" s="22" t="s">
        <v>73</v>
      </c>
      <c r="I12" s="22" t="s">
        <v>108</v>
      </c>
      <c r="J12" s="22" t="s">
        <v>109</v>
      </c>
      <c r="K12" s="30" t="s">
        <v>79</v>
      </c>
      <c r="L12" s="30" t="s">
        <v>110</v>
      </c>
      <c r="M12" s="30" t="s">
        <v>111</v>
      </c>
      <c r="N12" s="36" t="s">
        <v>82</v>
      </c>
      <c r="O12" s="36" t="s">
        <v>112</v>
      </c>
      <c r="P12" s="36" t="s">
        <v>113</v>
      </c>
      <c r="Q12" s="37" t="s">
        <v>114</v>
      </c>
      <c r="R12" s="37" t="s">
        <v>115</v>
      </c>
      <c r="S12" s="37" t="s">
        <v>116</v>
      </c>
      <c r="T12" s="38"/>
      <c r="U12" s="38"/>
      <c r="V12" s="38"/>
      <c r="W12" s="39"/>
      <c r="X12" s="39"/>
      <c r="Y12" s="39"/>
      <c r="Z12" s="40"/>
      <c r="AA12" s="40"/>
      <c r="AB12" s="40"/>
    </row>
    <row r="13" spans="1:28" ht="15.75" customHeight="1">
      <c r="A13" s="80">
        <v>11</v>
      </c>
      <c r="B13" s="82" t="s">
        <v>14</v>
      </c>
      <c r="C13" s="81">
        <v>1</v>
      </c>
      <c r="D13" s="3">
        <v>5</v>
      </c>
      <c r="E13" s="14" t="s">
        <v>79</v>
      </c>
      <c r="F13" s="14" t="s">
        <v>338</v>
      </c>
      <c r="G13" s="14" t="s">
        <v>339</v>
      </c>
      <c r="H13" s="22" t="s">
        <v>79</v>
      </c>
      <c r="I13" s="22" t="s">
        <v>340</v>
      </c>
      <c r="J13" s="22" t="s">
        <v>183</v>
      </c>
      <c r="K13" s="30" t="s">
        <v>85</v>
      </c>
      <c r="L13" s="30" t="s">
        <v>341</v>
      </c>
      <c r="M13" s="30" t="s">
        <v>342</v>
      </c>
      <c r="N13" s="36" t="s">
        <v>79</v>
      </c>
      <c r="O13" s="36" t="s">
        <v>340</v>
      </c>
      <c r="P13" s="36" t="s">
        <v>205</v>
      </c>
      <c r="Q13" s="37" t="s">
        <v>82</v>
      </c>
      <c r="R13" s="37" t="s">
        <v>343</v>
      </c>
      <c r="S13" s="37" t="s">
        <v>123</v>
      </c>
      <c r="T13" s="26"/>
      <c r="U13" s="26"/>
      <c r="V13" s="26"/>
      <c r="W13" s="27"/>
      <c r="X13" s="27"/>
      <c r="Y13" s="27"/>
      <c r="Z13" s="28"/>
      <c r="AA13" s="28"/>
      <c r="AB13" s="28"/>
    </row>
    <row r="14" spans="1:28" ht="15.75" customHeight="1">
      <c r="A14" s="80">
        <v>12</v>
      </c>
      <c r="B14" s="1" t="s">
        <v>15</v>
      </c>
      <c r="C14" s="81">
        <v>1</v>
      </c>
      <c r="D14" s="3">
        <v>2</v>
      </c>
      <c r="E14" s="31" t="s">
        <v>73</v>
      </c>
      <c r="F14" s="31" t="s">
        <v>284</v>
      </c>
      <c r="G14" s="14" t="s">
        <v>285</v>
      </c>
      <c r="H14" s="52" t="s">
        <v>73</v>
      </c>
      <c r="I14" s="52" t="s">
        <v>286</v>
      </c>
      <c r="J14" s="22" t="s">
        <v>287</v>
      </c>
      <c r="K14" s="56"/>
      <c r="L14" s="56"/>
      <c r="M14" s="33"/>
      <c r="N14" s="57"/>
      <c r="O14" s="57"/>
      <c r="P14" s="34"/>
      <c r="Q14" s="58"/>
      <c r="R14" s="58"/>
      <c r="S14" s="35"/>
      <c r="T14" s="26"/>
      <c r="U14" s="26"/>
      <c r="V14" s="26"/>
      <c r="W14" s="27"/>
      <c r="X14" s="27"/>
      <c r="Y14" s="27"/>
      <c r="Z14" s="28"/>
      <c r="AA14" s="28"/>
      <c r="AB14" s="28"/>
    </row>
    <row r="15" spans="1:28" ht="15.75" customHeight="1">
      <c r="A15" s="80">
        <v>13</v>
      </c>
      <c r="B15" s="1" t="s">
        <v>16</v>
      </c>
      <c r="C15" s="81">
        <v>1</v>
      </c>
      <c r="D15" s="3">
        <v>2</v>
      </c>
      <c r="E15" s="14" t="s">
        <v>73</v>
      </c>
      <c r="F15" s="14" t="s">
        <v>393</v>
      </c>
      <c r="G15" s="14" t="s">
        <v>394</v>
      </c>
      <c r="H15" s="22" t="s">
        <v>85</v>
      </c>
      <c r="I15" s="22" t="s">
        <v>395</v>
      </c>
      <c r="J15" s="22" t="s">
        <v>396</v>
      </c>
      <c r="K15" s="30"/>
      <c r="L15" s="30"/>
      <c r="M15" s="30"/>
      <c r="N15" s="36"/>
      <c r="O15" s="36"/>
      <c r="P15" s="36"/>
      <c r="Q15" s="37"/>
      <c r="R15" s="37"/>
      <c r="S15" s="37"/>
      <c r="T15" s="26"/>
      <c r="U15" s="26"/>
      <c r="V15" s="26"/>
      <c r="W15" s="27"/>
      <c r="X15" s="27"/>
      <c r="Y15" s="27"/>
      <c r="Z15" s="28"/>
      <c r="AA15" s="28"/>
      <c r="AB15" s="28"/>
    </row>
    <row r="16" spans="1:28" ht="15.75" customHeight="1">
      <c r="A16" s="80">
        <v>14</v>
      </c>
      <c r="B16" s="83" t="s">
        <v>387</v>
      </c>
      <c r="C16" s="81">
        <v>1</v>
      </c>
      <c r="D16" s="3">
        <v>4</v>
      </c>
      <c r="E16" s="14" t="s">
        <v>73</v>
      </c>
      <c r="F16" s="31" t="s">
        <v>388</v>
      </c>
      <c r="G16" s="14" t="s">
        <v>389</v>
      </c>
      <c r="H16" s="22" t="s">
        <v>82</v>
      </c>
      <c r="I16" s="52" t="s">
        <v>390</v>
      </c>
      <c r="J16" s="22" t="s">
        <v>199</v>
      </c>
      <c r="K16" s="30" t="s">
        <v>85</v>
      </c>
      <c r="L16" s="59" t="s">
        <v>391</v>
      </c>
      <c r="M16" s="30" t="s">
        <v>258</v>
      </c>
      <c r="N16" s="36" t="s">
        <v>79</v>
      </c>
      <c r="O16" s="53" t="s">
        <v>392</v>
      </c>
      <c r="P16" s="36" t="s">
        <v>93</v>
      </c>
      <c r="Q16" s="35"/>
      <c r="R16" s="58"/>
      <c r="S16" s="35"/>
      <c r="T16" s="38"/>
      <c r="U16" s="63"/>
      <c r="V16" s="38"/>
      <c r="W16" s="27"/>
      <c r="X16" s="27"/>
      <c r="Y16" s="27"/>
      <c r="Z16" s="28"/>
      <c r="AA16" s="28"/>
      <c r="AB16" s="28"/>
    </row>
    <row r="17" spans="1:28" ht="15.75" customHeight="1">
      <c r="A17" s="80">
        <v>15</v>
      </c>
      <c r="B17" s="1" t="s">
        <v>17</v>
      </c>
      <c r="C17" s="81">
        <v>1</v>
      </c>
      <c r="D17" s="3">
        <v>4</v>
      </c>
      <c r="E17" s="14" t="s">
        <v>73</v>
      </c>
      <c r="F17" s="14" t="s">
        <v>405</v>
      </c>
      <c r="G17" s="14" t="s">
        <v>366</v>
      </c>
      <c r="H17" s="22" t="s">
        <v>85</v>
      </c>
      <c r="I17" s="22" t="s">
        <v>474</v>
      </c>
      <c r="J17" s="22" t="s">
        <v>366</v>
      </c>
      <c r="K17" s="30" t="s">
        <v>82</v>
      </c>
      <c r="L17" s="30" t="s">
        <v>475</v>
      </c>
      <c r="M17" s="30" t="s">
        <v>131</v>
      </c>
      <c r="N17" s="36" t="s">
        <v>82</v>
      </c>
      <c r="O17" s="36" t="s">
        <v>476</v>
      </c>
      <c r="P17" s="36" t="s">
        <v>352</v>
      </c>
      <c r="Q17" s="25"/>
      <c r="R17" s="25"/>
      <c r="S17" s="25"/>
      <c r="T17" s="26"/>
      <c r="U17" s="26"/>
      <c r="V17" s="26"/>
      <c r="W17" s="27"/>
      <c r="X17" s="27"/>
      <c r="Y17" s="27"/>
      <c r="Z17" s="28"/>
      <c r="AA17" s="28"/>
      <c r="AB17" s="28"/>
    </row>
    <row r="18" spans="1:28" ht="15.75" customHeight="1">
      <c r="A18" s="80">
        <v>16</v>
      </c>
      <c r="B18" s="1" t="s">
        <v>18</v>
      </c>
      <c r="C18" s="81">
        <v>1</v>
      </c>
      <c r="D18" s="3">
        <v>2</v>
      </c>
      <c r="E18" s="14" t="s">
        <v>85</v>
      </c>
      <c r="F18" s="14" t="s">
        <v>400</v>
      </c>
      <c r="G18" s="14" t="s">
        <v>151</v>
      </c>
      <c r="H18" s="22" t="s">
        <v>73</v>
      </c>
      <c r="I18" s="22" t="s">
        <v>401</v>
      </c>
      <c r="J18" s="22" t="s">
        <v>329</v>
      </c>
      <c r="K18" s="23"/>
      <c r="L18" s="23"/>
      <c r="M18" s="23"/>
      <c r="N18" s="24"/>
      <c r="O18" s="24"/>
      <c r="P18" s="24"/>
      <c r="Q18" s="25"/>
      <c r="R18" s="25"/>
      <c r="S18" s="25"/>
      <c r="T18" s="26"/>
      <c r="U18" s="26"/>
      <c r="V18" s="26"/>
      <c r="W18" s="27"/>
      <c r="X18" s="27"/>
      <c r="Y18" s="27"/>
      <c r="Z18" s="28"/>
      <c r="AA18" s="28"/>
      <c r="AB18" s="28"/>
    </row>
    <row r="19" spans="1:28" ht="15.75" customHeight="1">
      <c r="A19" s="80">
        <v>17</v>
      </c>
      <c r="B19" s="82" t="s">
        <v>288</v>
      </c>
      <c r="C19" s="81">
        <v>1</v>
      </c>
      <c r="D19" s="3">
        <v>4</v>
      </c>
      <c r="E19" s="31" t="s">
        <v>90</v>
      </c>
      <c r="F19" s="31" t="s">
        <v>258</v>
      </c>
      <c r="G19" s="14" t="s">
        <v>289</v>
      </c>
      <c r="H19" s="52" t="s">
        <v>114</v>
      </c>
      <c r="I19" s="52" t="s">
        <v>290</v>
      </c>
      <c r="J19" s="22" t="s">
        <v>92</v>
      </c>
      <c r="K19" s="59" t="s">
        <v>82</v>
      </c>
      <c r="L19" s="59" t="s">
        <v>291</v>
      </c>
      <c r="M19" s="30" t="s">
        <v>292</v>
      </c>
      <c r="N19" s="53" t="s">
        <v>79</v>
      </c>
      <c r="O19" s="53" t="s">
        <v>293</v>
      </c>
      <c r="P19" s="36" t="s">
        <v>218</v>
      </c>
      <c r="Q19" s="58"/>
      <c r="R19" s="58"/>
      <c r="S19" s="35"/>
      <c r="T19" s="26"/>
      <c r="U19" s="26"/>
      <c r="V19" s="26"/>
      <c r="W19" s="27"/>
      <c r="X19" s="27"/>
      <c r="Y19" s="27"/>
      <c r="Z19" s="28"/>
      <c r="AA19" s="28"/>
      <c r="AB19" s="28"/>
    </row>
    <row r="20" spans="1:28" ht="15.75" customHeight="1">
      <c r="A20" s="80">
        <v>18</v>
      </c>
      <c r="B20" s="1" t="s">
        <v>22</v>
      </c>
      <c r="C20" s="81">
        <v>1</v>
      </c>
      <c r="D20" s="3">
        <v>5</v>
      </c>
      <c r="E20" s="14" t="s">
        <v>79</v>
      </c>
      <c r="F20" s="14" t="s">
        <v>477</v>
      </c>
      <c r="G20" s="14" t="s">
        <v>121</v>
      </c>
      <c r="H20" s="22" t="s">
        <v>73</v>
      </c>
      <c r="I20" s="22" t="s">
        <v>478</v>
      </c>
      <c r="J20" s="22" t="s">
        <v>92</v>
      </c>
      <c r="K20" s="30" t="s">
        <v>79</v>
      </c>
      <c r="L20" s="30" t="s">
        <v>479</v>
      </c>
      <c r="M20" s="30" t="s">
        <v>480</v>
      </c>
      <c r="N20" s="36" t="s">
        <v>85</v>
      </c>
      <c r="O20" s="36" t="s">
        <v>472</v>
      </c>
      <c r="P20" s="36" t="s">
        <v>342</v>
      </c>
      <c r="Q20" s="37" t="s">
        <v>90</v>
      </c>
      <c r="R20" s="37" t="s">
        <v>481</v>
      </c>
      <c r="S20" s="37" t="s">
        <v>482</v>
      </c>
      <c r="T20" s="26"/>
      <c r="U20" s="26"/>
      <c r="V20" s="26"/>
      <c r="W20" s="27"/>
      <c r="X20" s="27"/>
      <c r="Y20" s="27"/>
      <c r="Z20" s="28"/>
      <c r="AA20" s="28"/>
      <c r="AB20" s="28"/>
    </row>
    <row r="21" spans="1:28" ht="15.75" customHeight="1">
      <c r="A21" s="80">
        <v>19</v>
      </c>
      <c r="B21" s="1" t="s">
        <v>24</v>
      </c>
      <c r="C21" s="81">
        <v>1</v>
      </c>
      <c r="D21" s="3">
        <v>3</v>
      </c>
      <c r="E21" s="14" t="s">
        <v>76</v>
      </c>
      <c r="F21" s="14" t="s">
        <v>418</v>
      </c>
      <c r="G21" s="14" t="s">
        <v>419</v>
      </c>
      <c r="H21" s="22" t="s">
        <v>79</v>
      </c>
      <c r="I21" s="22" t="s">
        <v>420</v>
      </c>
      <c r="J21" s="22" t="s">
        <v>310</v>
      </c>
      <c r="K21" s="30" t="s">
        <v>79</v>
      </c>
      <c r="L21" s="30" t="s">
        <v>421</v>
      </c>
      <c r="M21" s="30" t="s">
        <v>151</v>
      </c>
      <c r="N21" s="34"/>
      <c r="O21" s="34"/>
      <c r="P21" s="34"/>
      <c r="Q21" s="35"/>
      <c r="R21" s="35"/>
      <c r="S21" s="35"/>
      <c r="T21" s="41"/>
      <c r="U21" s="41"/>
      <c r="V21" s="41"/>
      <c r="W21" s="27"/>
      <c r="X21" s="27"/>
      <c r="Y21" s="27"/>
      <c r="Z21" s="28"/>
      <c r="AA21" s="28"/>
      <c r="AB21" s="28"/>
    </row>
    <row r="22" spans="1:28" ht="15.75" customHeight="1">
      <c r="A22" s="80">
        <v>20</v>
      </c>
      <c r="B22" s="1" t="s">
        <v>25</v>
      </c>
      <c r="C22" s="81">
        <v>1</v>
      </c>
      <c r="D22" s="3">
        <v>2</v>
      </c>
      <c r="E22" s="14" t="s">
        <v>79</v>
      </c>
      <c r="F22" s="14" t="s">
        <v>80</v>
      </c>
      <c r="G22" s="14" t="s">
        <v>81</v>
      </c>
      <c r="H22" s="22" t="s">
        <v>82</v>
      </c>
      <c r="I22" s="22" t="s">
        <v>83</v>
      </c>
      <c r="J22" s="22" t="s">
        <v>84</v>
      </c>
      <c r="K22" s="23"/>
      <c r="L22" s="23"/>
      <c r="M22" s="23"/>
      <c r="N22" s="24"/>
      <c r="O22" s="24"/>
      <c r="P22" s="24"/>
      <c r="Q22" s="25"/>
      <c r="R22" s="25"/>
      <c r="S22" s="25"/>
      <c r="T22" s="26"/>
      <c r="U22" s="26"/>
      <c r="V22" s="26"/>
      <c r="W22" s="27"/>
      <c r="X22" s="27"/>
      <c r="Y22" s="27"/>
      <c r="Z22" s="28"/>
      <c r="AA22" s="28"/>
      <c r="AB22" s="28"/>
    </row>
    <row r="23" spans="1:28" ht="15.75" customHeight="1">
      <c r="A23" s="80">
        <v>21</v>
      </c>
      <c r="B23" s="1" t="s">
        <v>26</v>
      </c>
      <c r="C23" s="81">
        <v>1</v>
      </c>
      <c r="D23" s="3">
        <v>4</v>
      </c>
      <c r="E23" s="14" t="s">
        <v>73</v>
      </c>
      <c r="F23" s="31" t="s">
        <v>327</v>
      </c>
      <c r="G23" s="14" t="s">
        <v>320</v>
      </c>
      <c r="H23" s="22" t="s">
        <v>79</v>
      </c>
      <c r="I23" s="22" t="s">
        <v>328</v>
      </c>
      <c r="J23" s="22" t="s">
        <v>329</v>
      </c>
      <c r="K23" s="30" t="s">
        <v>76</v>
      </c>
      <c r="L23" s="30" t="s">
        <v>330</v>
      </c>
      <c r="M23" s="30" t="s">
        <v>203</v>
      </c>
      <c r="N23" s="36" t="s">
        <v>73</v>
      </c>
      <c r="O23" s="36" t="s">
        <v>331</v>
      </c>
      <c r="P23" s="36" t="s">
        <v>323</v>
      </c>
      <c r="Q23" s="25"/>
      <c r="R23" s="25"/>
      <c r="S23" s="25"/>
      <c r="T23" s="26"/>
      <c r="U23" s="26"/>
      <c r="V23" s="26"/>
      <c r="W23" s="27"/>
      <c r="X23" s="27"/>
      <c r="Y23" s="27"/>
      <c r="Z23" s="28"/>
      <c r="AA23" s="28"/>
      <c r="AB23" s="28"/>
    </row>
    <row r="24" spans="1:28" ht="15.75" customHeight="1">
      <c r="A24" s="80">
        <v>22</v>
      </c>
      <c r="B24" s="82" t="s">
        <v>494</v>
      </c>
      <c r="C24" s="81">
        <v>1</v>
      </c>
      <c r="D24" s="3">
        <v>5</v>
      </c>
      <c r="E24" s="14" t="s">
        <v>79</v>
      </c>
      <c r="F24" s="14" t="s">
        <v>495</v>
      </c>
      <c r="G24" s="14" t="s">
        <v>92</v>
      </c>
      <c r="H24" s="22" t="s">
        <v>79</v>
      </c>
      <c r="I24" s="22" t="s">
        <v>496</v>
      </c>
      <c r="J24" s="22" t="s">
        <v>143</v>
      </c>
      <c r="K24" s="30" t="s">
        <v>79</v>
      </c>
      <c r="L24" s="30" t="s">
        <v>497</v>
      </c>
      <c r="M24" s="30" t="s">
        <v>151</v>
      </c>
      <c r="N24" s="36" t="s">
        <v>85</v>
      </c>
      <c r="O24" s="36" t="s">
        <v>498</v>
      </c>
      <c r="P24" s="36" t="s">
        <v>101</v>
      </c>
      <c r="Q24" s="37" t="s">
        <v>90</v>
      </c>
      <c r="R24" s="37" t="s">
        <v>499</v>
      </c>
      <c r="S24" s="37" t="s">
        <v>500</v>
      </c>
      <c r="T24" s="26"/>
      <c r="U24" s="26"/>
      <c r="V24" s="26"/>
      <c r="W24" s="27"/>
      <c r="X24" s="27"/>
      <c r="Y24" s="27"/>
      <c r="Z24" s="28"/>
      <c r="AA24" s="28"/>
      <c r="AB24" s="28"/>
    </row>
    <row r="25" spans="1:28" ht="15.75" customHeight="1">
      <c r="A25" s="80">
        <v>23</v>
      </c>
      <c r="B25" s="1" t="s">
        <v>30</v>
      </c>
      <c r="C25" s="81">
        <v>1</v>
      </c>
      <c r="D25" s="3">
        <v>4</v>
      </c>
      <c r="E25" s="14" t="s">
        <v>73</v>
      </c>
      <c r="F25" s="14" t="s">
        <v>460</v>
      </c>
      <c r="G25" s="14" t="s">
        <v>356</v>
      </c>
      <c r="H25" s="22" t="s">
        <v>73</v>
      </c>
      <c r="I25" s="22" t="s">
        <v>461</v>
      </c>
      <c r="J25" s="22" t="s">
        <v>352</v>
      </c>
      <c r="K25" s="30" t="s">
        <v>76</v>
      </c>
      <c r="L25" s="30" t="s">
        <v>462</v>
      </c>
      <c r="M25" s="30" t="s">
        <v>228</v>
      </c>
      <c r="N25" s="36" t="s">
        <v>114</v>
      </c>
      <c r="O25" s="36" t="s">
        <v>463</v>
      </c>
      <c r="P25" s="36" t="s">
        <v>289</v>
      </c>
      <c r="Q25" s="25"/>
      <c r="R25" s="25"/>
      <c r="S25" s="25"/>
      <c r="T25" s="26"/>
      <c r="U25" s="26"/>
      <c r="V25" s="26"/>
      <c r="W25" s="27"/>
      <c r="X25" s="27"/>
      <c r="Y25" s="27"/>
      <c r="Z25" s="28"/>
      <c r="AA25" s="28"/>
      <c r="AB25" s="28"/>
    </row>
    <row r="26" spans="1:28" ht="15.75" customHeight="1">
      <c r="A26" s="80">
        <v>24</v>
      </c>
      <c r="B26" s="1" t="s">
        <v>32</v>
      </c>
      <c r="C26" s="81">
        <v>1</v>
      </c>
      <c r="D26" s="3">
        <v>2</v>
      </c>
      <c r="E26" s="14" t="s">
        <v>85</v>
      </c>
      <c r="F26" s="31" t="s">
        <v>336</v>
      </c>
      <c r="G26" s="14" t="s">
        <v>170</v>
      </c>
      <c r="H26" s="22" t="s">
        <v>79</v>
      </c>
      <c r="I26" s="52" t="s">
        <v>337</v>
      </c>
      <c r="J26" s="22" t="s">
        <v>109</v>
      </c>
      <c r="K26" s="30"/>
      <c r="L26" s="59"/>
      <c r="M26" s="30"/>
      <c r="N26" s="24"/>
      <c r="O26" s="24"/>
      <c r="P26" s="24"/>
      <c r="Q26" s="25"/>
      <c r="R26" s="25"/>
      <c r="S26" s="25"/>
      <c r="T26" s="26"/>
      <c r="U26" s="26"/>
      <c r="V26" s="26"/>
      <c r="W26" s="27"/>
      <c r="X26" s="27"/>
      <c r="Y26" s="27"/>
      <c r="Z26" s="28"/>
      <c r="AA26" s="28"/>
      <c r="AB26" s="28"/>
    </row>
    <row r="27" spans="1:28" ht="15.75" customHeight="1">
      <c r="A27" s="80">
        <v>25</v>
      </c>
      <c r="B27" s="82" t="s">
        <v>34</v>
      </c>
      <c r="C27" s="81">
        <v>1</v>
      </c>
      <c r="D27" s="3">
        <v>3</v>
      </c>
      <c r="E27" s="14" t="s">
        <v>79</v>
      </c>
      <c r="F27" s="31" t="s">
        <v>332</v>
      </c>
      <c r="G27" s="14" t="s">
        <v>125</v>
      </c>
      <c r="H27" s="22" t="s">
        <v>73</v>
      </c>
      <c r="I27" s="52" t="s">
        <v>333</v>
      </c>
      <c r="J27" s="22" t="s">
        <v>143</v>
      </c>
      <c r="K27" s="30" t="s">
        <v>73</v>
      </c>
      <c r="L27" s="59" t="s">
        <v>334</v>
      </c>
      <c r="M27" s="30" t="s">
        <v>335</v>
      </c>
      <c r="N27" s="24"/>
      <c r="O27" s="24"/>
      <c r="P27" s="24"/>
      <c r="Q27" s="25"/>
      <c r="R27" s="25"/>
      <c r="S27" s="25"/>
      <c r="T27" s="26"/>
      <c r="U27" s="26"/>
      <c r="V27" s="26"/>
      <c r="W27" s="27"/>
      <c r="X27" s="27"/>
      <c r="Y27" s="27"/>
      <c r="Z27" s="28"/>
      <c r="AA27" s="28"/>
      <c r="AB27" s="28"/>
    </row>
    <row r="28" spans="1:28" ht="14.4">
      <c r="A28" s="80">
        <v>26</v>
      </c>
      <c r="B28" s="1" t="s">
        <v>35</v>
      </c>
      <c r="C28" s="81">
        <v>1</v>
      </c>
      <c r="D28" s="3">
        <v>2</v>
      </c>
      <c r="E28" s="14" t="s">
        <v>79</v>
      </c>
      <c r="F28" s="14" t="s">
        <v>472</v>
      </c>
      <c r="G28" s="14" t="s">
        <v>109</v>
      </c>
      <c r="H28" s="22" t="s">
        <v>79</v>
      </c>
      <c r="I28" s="22" t="s">
        <v>473</v>
      </c>
      <c r="J28" s="22" t="s">
        <v>231</v>
      </c>
      <c r="K28" s="23"/>
      <c r="L28" s="23"/>
      <c r="M28" s="23"/>
      <c r="N28" s="24"/>
      <c r="O28" s="24"/>
      <c r="P28" s="24"/>
      <c r="Q28" s="25"/>
      <c r="R28" s="25"/>
      <c r="S28" s="25"/>
      <c r="T28" s="26"/>
      <c r="U28" s="26"/>
      <c r="V28" s="26"/>
      <c r="W28" s="27"/>
      <c r="X28" s="27"/>
      <c r="Y28" s="27"/>
      <c r="Z28" s="28"/>
      <c r="AA28" s="28"/>
      <c r="AB28" s="28"/>
    </row>
    <row r="29" spans="1:28" ht="14.4">
      <c r="A29" s="80">
        <v>27</v>
      </c>
      <c r="B29" s="1" t="s">
        <v>36</v>
      </c>
      <c r="C29" s="81">
        <v>1</v>
      </c>
      <c r="D29" s="3">
        <v>3</v>
      </c>
      <c r="E29" s="14" t="s">
        <v>73</v>
      </c>
      <c r="F29" s="14" t="s">
        <v>369</v>
      </c>
      <c r="G29" s="14" t="s">
        <v>370</v>
      </c>
      <c r="H29" s="22" t="s">
        <v>90</v>
      </c>
      <c r="I29" s="22" t="s">
        <v>140</v>
      </c>
      <c r="J29" s="22" t="s">
        <v>251</v>
      </c>
      <c r="K29" s="30" t="s">
        <v>76</v>
      </c>
      <c r="L29" s="30" t="s">
        <v>371</v>
      </c>
      <c r="M29" s="30" t="s">
        <v>116</v>
      </c>
      <c r="N29" s="24"/>
      <c r="O29" s="24"/>
      <c r="P29" s="24"/>
      <c r="Q29" s="25"/>
      <c r="R29" s="25"/>
      <c r="S29" s="25"/>
      <c r="T29" s="26"/>
      <c r="U29" s="26"/>
      <c r="V29" s="26"/>
      <c r="W29" s="27"/>
      <c r="X29" s="27"/>
      <c r="Y29" s="27"/>
      <c r="Z29" s="28"/>
      <c r="AA29" s="28"/>
      <c r="AB29" s="28"/>
    </row>
    <row r="30" spans="1:28" ht="14.4">
      <c r="A30" s="80">
        <v>28</v>
      </c>
      <c r="B30" s="82" t="s">
        <v>38</v>
      </c>
      <c r="C30" s="81">
        <v>1</v>
      </c>
      <c r="D30" s="3">
        <v>2</v>
      </c>
      <c r="E30" s="14" t="s">
        <v>79</v>
      </c>
      <c r="F30" s="14" t="s">
        <v>422</v>
      </c>
      <c r="G30" s="14" t="s">
        <v>423</v>
      </c>
      <c r="H30" s="22" t="s">
        <v>85</v>
      </c>
      <c r="I30" s="22" t="s">
        <v>424</v>
      </c>
      <c r="J30" s="22" t="s">
        <v>425</v>
      </c>
      <c r="K30" s="33"/>
      <c r="L30" s="33"/>
      <c r="M30" s="33"/>
      <c r="N30" s="34"/>
      <c r="O30" s="34"/>
      <c r="P30" s="34"/>
      <c r="Q30" s="35"/>
      <c r="R30" s="35"/>
      <c r="S30" s="35"/>
      <c r="T30" s="41"/>
      <c r="U30" s="41"/>
      <c r="V30" s="41"/>
      <c r="W30" s="27"/>
      <c r="X30" s="27"/>
      <c r="Y30" s="27"/>
      <c r="Z30" s="28"/>
      <c r="AA30" s="28"/>
      <c r="AB30" s="28"/>
    </row>
    <row r="31" spans="1:28" ht="14.4">
      <c r="A31" s="80">
        <v>29</v>
      </c>
      <c r="B31" s="1" t="s">
        <v>41</v>
      </c>
      <c r="C31" s="81">
        <v>1</v>
      </c>
      <c r="D31" s="3">
        <v>5</v>
      </c>
      <c r="E31" s="14" t="s">
        <v>82</v>
      </c>
      <c r="F31" s="14" t="s">
        <v>276</v>
      </c>
      <c r="G31" s="14" t="s">
        <v>277</v>
      </c>
      <c r="H31" s="22" t="s">
        <v>79</v>
      </c>
      <c r="I31" s="22" t="s">
        <v>278</v>
      </c>
      <c r="J31" s="22" t="s">
        <v>218</v>
      </c>
      <c r="K31" s="30" t="s">
        <v>82</v>
      </c>
      <c r="L31" s="30" t="s">
        <v>279</v>
      </c>
      <c r="M31" s="30" t="s">
        <v>205</v>
      </c>
      <c r="N31" s="36" t="s">
        <v>73</v>
      </c>
      <c r="O31" s="36" t="s">
        <v>280</v>
      </c>
      <c r="P31" s="36" t="s">
        <v>281</v>
      </c>
      <c r="Q31" s="37" t="s">
        <v>90</v>
      </c>
      <c r="R31" s="37" t="s">
        <v>282</v>
      </c>
      <c r="S31" s="37" t="s">
        <v>283</v>
      </c>
      <c r="T31" s="26"/>
      <c r="U31" s="26"/>
      <c r="V31" s="26"/>
      <c r="W31" s="27"/>
      <c r="X31" s="27"/>
      <c r="Y31" s="27"/>
      <c r="Z31" s="28"/>
      <c r="AA31" s="28"/>
      <c r="AB31" s="28"/>
    </row>
    <row r="32" spans="1:28" ht="14.4">
      <c r="A32" s="80">
        <v>30</v>
      </c>
      <c r="B32" s="82" t="s">
        <v>439</v>
      </c>
      <c r="C32" s="81">
        <v>1</v>
      </c>
      <c r="D32" s="3">
        <v>2</v>
      </c>
      <c r="E32" s="14" t="s">
        <v>85</v>
      </c>
      <c r="F32" s="14" t="s">
        <v>440</v>
      </c>
      <c r="G32" s="14" t="s">
        <v>441</v>
      </c>
      <c r="H32" s="22" t="s">
        <v>114</v>
      </c>
      <c r="I32" s="22" t="s">
        <v>442</v>
      </c>
      <c r="J32" s="22" t="s">
        <v>443</v>
      </c>
      <c r="K32" s="33"/>
      <c r="L32" s="33"/>
      <c r="M32" s="33"/>
      <c r="N32" s="34"/>
      <c r="O32" s="57"/>
      <c r="P32" s="34"/>
      <c r="Q32" s="25"/>
      <c r="R32" s="25"/>
      <c r="S32" s="25"/>
      <c r="T32" s="26"/>
      <c r="U32" s="26"/>
      <c r="V32" s="26"/>
      <c r="W32" s="27"/>
      <c r="X32" s="27"/>
      <c r="Y32" s="27"/>
      <c r="Z32" s="28"/>
      <c r="AA32" s="28"/>
      <c r="AB32" s="28"/>
    </row>
    <row r="33" spans="1:28" ht="14.4">
      <c r="A33" s="80">
        <v>31</v>
      </c>
      <c r="B33" s="1" t="s">
        <v>504</v>
      </c>
      <c r="C33" s="81">
        <v>1</v>
      </c>
      <c r="D33" s="3">
        <v>1</v>
      </c>
      <c r="E33" s="14" t="s">
        <v>73</v>
      </c>
      <c r="F33" s="14" t="s">
        <v>505</v>
      </c>
      <c r="G33" s="14" t="s">
        <v>251</v>
      </c>
      <c r="H33" s="22"/>
      <c r="I33" s="22"/>
      <c r="J33" s="22"/>
      <c r="K33" s="23"/>
      <c r="L33" s="23"/>
      <c r="M33" s="23"/>
      <c r="N33" s="24"/>
      <c r="O33" s="24"/>
      <c r="P33" s="24"/>
      <c r="Q33" s="25"/>
      <c r="R33" s="25"/>
      <c r="S33" s="25"/>
      <c r="T33" s="26"/>
      <c r="U33" s="26"/>
      <c r="V33" s="26"/>
      <c r="W33" s="27"/>
      <c r="X33" s="27"/>
      <c r="Y33" s="27"/>
      <c r="Z33" s="28"/>
      <c r="AA33" s="28"/>
      <c r="AB33" s="28"/>
    </row>
    <row r="34" spans="1:28" ht="14.4">
      <c r="A34" s="80">
        <v>32</v>
      </c>
      <c r="B34" s="82" t="s">
        <v>47</v>
      </c>
      <c r="C34" s="81">
        <v>1</v>
      </c>
      <c r="D34" s="3">
        <v>5</v>
      </c>
      <c r="E34" s="14" t="s">
        <v>73</v>
      </c>
      <c r="F34" s="14" t="s">
        <v>508</v>
      </c>
      <c r="G34" s="14" t="s">
        <v>183</v>
      </c>
      <c r="H34" s="22" t="s">
        <v>79</v>
      </c>
      <c r="I34" s="22" t="s">
        <v>509</v>
      </c>
      <c r="J34" s="22" t="s">
        <v>191</v>
      </c>
      <c r="K34" s="30" t="s">
        <v>90</v>
      </c>
      <c r="L34" s="30" t="s">
        <v>510</v>
      </c>
      <c r="M34" s="30" t="s">
        <v>511</v>
      </c>
      <c r="N34" s="36" t="s">
        <v>85</v>
      </c>
      <c r="O34" s="36" t="s">
        <v>512</v>
      </c>
      <c r="P34" s="36" t="s">
        <v>513</v>
      </c>
      <c r="Q34" s="37" t="s">
        <v>82</v>
      </c>
      <c r="R34" s="37" t="s">
        <v>514</v>
      </c>
      <c r="S34" s="37" t="s">
        <v>394</v>
      </c>
      <c r="T34" s="26"/>
      <c r="U34" s="26"/>
      <c r="V34" s="26"/>
      <c r="W34" s="27"/>
      <c r="X34" s="27"/>
      <c r="Y34" s="27"/>
      <c r="Z34" s="28"/>
      <c r="AA34" s="28"/>
      <c r="AB34" s="28"/>
    </row>
    <row r="35" spans="1:28" ht="14.4">
      <c r="A35" s="80">
        <v>33</v>
      </c>
      <c r="B35" s="82" t="s">
        <v>51</v>
      </c>
      <c r="C35" s="81">
        <v>1</v>
      </c>
      <c r="D35" s="3">
        <v>2</v>
      </c>
      <c r="E35" s="14" t="s">
        <v>85</v>
      </c>
      <c r="F35" s="14" t="s">
        <v>506</v>
      </c>
      <c r="G35" s="14" t="s">
        <v>301</v>
      </c>
      <c r="H35" s="22" t="s">
        <v>73</v>
      </c>
      <c r="I35" s="22" t="s">
        <v>507</v>
      </c>
      <c r="J35" s="22" t="s">
        <v>93</v>
      </c>
      <c r="K35" s="23"/>
      <c r="L35" s="23"/>
      <c r="M35" s="23"/>
      <c r="N35" s="24"/>
      <c r="O35" s="24"/>
      <c r="P35" s="24"/>
      <c r="Q35" s="25"/>
      <c r="R35" s="25"/>
      <c r="S35" s="25"/>
      <c r="T35" s="26"/>
      <c r="U35" s="26"/>
      <c r="V35" s="26"/>
      <c r="W35" s="27"/>
      <c r="X35" s="27"/>
      <c r="Y35" s="27"/>
      <c r="Z35" s="28"/>
      <c r="AA35" s="28"/>
      <c r="AB35" s="28"/>
    </row>
    <row r="36" spans="1:28" ht="14.4">
      <c r="A36" s="80">
        <v>34</v>
      </c>
      <c r="B36" s="82" t="s">
        <v>52</v>
      </c>
      <c r="C36" s="81">
        <v>1</v>
      </c>
      <c r="D36" s="3">
        <v>5</v>
      </c>
      <c r="E36" s="14" t="s">
        <v>73</v>
      </c>
      <c r="F36" s="14" t="s">
        <v>464</v>
      </c>
      <c r="G36" s="14" t="s">
        <v>465</v>
      </c>
      <c r="H36" s="22" t="s">
        <v>79</v>
      </c>
      <c r="I36" s="22" t="s">
        <v>466</v>
      </c>
      <c r="J36" s="22" t="s">
        <v>105</v>
      </c>
      <c r="K36" s="30" t="s">
        <v>85</v>
      </c>
      <c r="L36" s="30" t="s">
        <v>467</v>
      </c>
      <c r="M36" s="30" t="s">
        <v>468</v>
      </c>
      <c r="N36" s="36" t="s">
        <v>82</v>
      </c>
      <c r="O36" s="36" t="s">
        <v>469</v>
      </c>
      <c r="P36" s="36" t="s">
        <v>470</v>
      </c>
      <c r="Q36" s="37" t="s">
        <v>76</v>
      </c>
      <c r="R36" s="37" t="s">
        <v>428</v>
      </c>
      <c r="S36" s="37" t="s">
        <v>471</v>
      </c>
      <c r="T36" s="26"/>
      <c r="U36" s="26"/>
      <c r="V36" s="26"/>
      <c r="W36" s="27"/>
      <c r="X36" s="27"/>
      <c r="Y36" s="27"/>
      <c r="Z36" s="28"/>
      <c r="AA36" s="28"/>
      <c r="AB36" s="28"/>
    </row>
    <row r="37" spans="1:28" ht="14.4">
      <c r="A37" s="80">
        <v>35</v>
      </c>
      <c r="B37" s="1" t="s">
        <v>54</v>
      </c>
      <c r="C37" s="81">
        <v>1</v>
      </c>
      <c r="D37" s="3">
        <v>2</v>
      </c>
      <c r="E37" s="14" t="s">
        <v>90</v>
      </c>
      <c r="F37" s="14" t="s">
        <v>171</v>
      </c>
      <c r="G37" s="14" t="s">
        <v>123</v>
      </c>
      <c r="H37" s="22" t="s">
        <v>79</v>
      </c>
      <c r="I37" s="22" t="s">
        <v>172</v>
      </c>
      <c r="J37" s="22" t="s">
        <v>173</v>
      </c>
      <c r="K37" s="33"/>
      <c r="L37" s="33"/>
      <c r="M37" s="33"/>
      <c r="N37" s="34"/>
      <c r="O37" s="34"/>
      <c r="P37" s="34"/>
      <c r="Q37" s="25"/>
      <c r="R37" s="25"/>
      <c r="S37" s="25"/>
      <c r="T37" s="26"/>
      <c r="U37" s="26"/>
      <c r="V37" s="26"/>
      <c r="W37" s="27"/>
      <c r="X37" s="27"/>
      <c r="Y37" s="27"/>
      <c r="Z37" s="28"/>
      <c r="AA37" s="28"/>
      <c r="AB37" s="28"/>
    </row>
    <row r="38" spans="1:28" ht="14.4">
      <c r="A38" s="80">
        <v>36</v>
      </c>
      <c r="B38" s="1" t="s">
        <v>56</v>
      </c>
      <c r="C38" s="81">
        <v>1</v>
      </c>
      <c r="D38" s="3">
        <v>2</v>
      </c>
      <c r="E38" s="14" t="s">
        <v>90</v>
      </c>
      <c r="F38" s="14" t="s">
        <v>501</v>
      </c>
      <c r="G38" s="14" t="s">
        <v>352</v>
      </c>
      <c r="H38" s="22" t="s">
        <v>114</v>
      </c>
      <c r="I38" s="22" t="s">
        <v>502</v>
      </c>
      <c r="J38" s="22" t="s">
        <v>503</v>
      </c>
      <c r="K38" s="23"/>
      <c r="L38" s="23"/>
      <c r="M38" s="23"/>
      <c r="N38" s="24"/>
      <c r="O38" s="24"/>
      <c r="P38" s="24"/>
      <c r="Q38" s="25"/>
      <c r="R38" s="25"/>
      <c r="S38" s="25"/>
      <c r="T38" s="26"/>
      <c r="U38" s="26"/>
      <c r="V38" s="26"/>
      <c r="W38" s="27"/>
      <c r="X38" s="27"/>
      <c r="Y38" s="27"/>
      <c r="Z38" s="28"/>
      <c r="AA38" s="28"/>
      <c r="AB38" s="28"/>
    </row>
    <row r="39" spans="1:28" ht="14.4">
      <c r="A39" s="80">
        <v>37</v>
      </c>
      <c r="B39" s="82" t="s">
        <v>57</v>
      </c>
      <c r="C39" s="81">
        <v>1</v>
      </c>
      <c r="D39" s="3">
        <v>1</v>
      </c>
      <c r="E39" s="14" t="s">
        <v>79</v>
      </c>
      <c r="F39" s="14" t="s">
        <v>220</v>
      </c>
      <c r="G39" s="14" t="s">
        <v>221</v>
      </c>
      <c r="H39" s="22"/>
      <c r="I39" s="22"/>
      <c r="J39" s="22"/>
      <c r="K39" s="30"/>
      <c r="L39" s="30"/>
      <c r="M39" s="30"/>
      <c r="N39" s="36"/>
      <c r="O39" s="36"/>
      <c r="P39" s="36"/>
      <c r="Q39" s="25"/>
      <c r="R39" s="25"/>
      <c r="S39" s="25"/>
      <c r="T39" s="26"/>
      <c r="U39" s="26"/>
      <c r="V39" s="26"/>
      <c r="W39" s="27"/>
      <c r="X39" s="27"/>
      <c r="Y39" s="27"/>
      <c r="Z39" s="28"/>
      <c r="AA39" s="28"/>
      <c r="AB39" s="28"/>
    </row>
    <row r="40" spans="1:28" ht="14.4">
      <c r="A40" s="84">
        <v>38</v>
      </c>
      <c r="B40" s="85" t="s">
        <v>348</v>
      </c>
      <c r="C40" s="86">
        <v>1</v>
      </c>
      <c r="D40" s="87">
        <v>2</v>
      </c>
      <c r="E40" s="88" t="s">
        <v>82</v>
      </c>
      <c r="F40" s="88" t="s">
        <v>349</v>
      </c>
      <c r="G40" s="88" t="s">
        <v>350</v>
      </c>
      <c r="H40" s="89" t="s">
        <v>79</v>
      </c>
      <c r="I40" s="89" t="s">
        <v>351</v>
      </c>
      <c r="J40" s="89" t="s">
        <v>352</v>
      </c>
      <c r="K40" s="90"/>
      <c r="L40" s="90"/>
      <c r="M40" s="90"/>
      <c r="N40" s="91"/>
      <c r="O40" s="91"/>
      <c r="P40" s="91"/>
      <c r="Q40" s="92"/>
      <c r="R40" s="92"/>
      <c r="S40" s="92"/>
      <c r="T40" s="93"/>
      <c r="U40" s="93"/>
      <c r="V40" s="93"/>
      <c r="W40" s="94"/>
      <c r="X40" s="94"/>
      <c r="Y40" s="94"/>
      <c r="Z40" s="95"/>
      <c r="AA40" s="95"/>
      <c r="AB40" s="95"/>
    </row>
    <row r="41" spans="1:28" ht="14.4">
      <c r="A41" s="2">
        <v>1</v>
      </c>
      <c r="B41" s="1" t="s">
        <v>240</v>
      </c>
      <c r="C41" s="81">
        <v>2</v>
      </c>
      <c r="D41" s="3">
        <v>8</v>
      </c>
      <c r="E41" s="14" t="s">
        <v>85</v>
      </c>
      <c r="F41" s="14" t="s">
        <v>241</v>
      </c>
      <c r="G41" s="14" t="s">
        <v>242</v>
      </c>
      <c r="H41" s="22" t="s">
        <v>79</v>
      </c>
      <c r="I41" s="22" t="s">
        <v>243</v>
      </c>
      <c r="J41" s="22" t="s">
        <v>244</v>
      </c>
      <c r="K41" s="30" t="s">
        <v>76</v>
      </c>
      <c r="L41" s="30" t="s">
        <v>245</v>
      </c>
      <c r="M41" s="30" t="s">
        <v>123</v>
      </c>
      <c r="N41" s="36" t="s">
        <v>73</v>
      </c>
      <c r="O41" s="36" t="s">
        <v>246</v>
      </c>
      <c r="P41" s="36" t="s">
        <v>170</v>
      </c>
      <c r="Q41" s="37" t="s">
        <v>82</v>
      </c>
      <c r="R41" s="37" t="s">
        <v>247</v>
      </c>
      <c r="S41" s="37" t="s">
        <v>139</v>
      </c>
      <c r="T41" s="41" t="s">
        <v>73</v>
      </c>
      <c r="U41" s="41" t="s">
        <v>248</v>
      </c>
      <c r="V41" s="41" t="s">
        <v>249</v>
      </c>
      <c r="W41" s="42" t="s">
        <v>79</v>
      </c>
      <c r="X41" s="42" t="s">
        <v>250</v>
      </c>
      <c r="Y41" s="42" t="s">
        <v>251</v>
      </c>
      <c r="Z41" s="43" t="s">
        <v>90</v>
      </c>
      <c r="AA41" s="43" t="s">
        <v>252</v>
      </c>
      <c r="AB41" s="43" t="s">
        <v>93</v>
      </c>
    </row>
    <row r="42" spans="1:28" ht="14.4">
      <c r="A42" s="2">
        <v>2</v>
      </c>
      <c r="B42" s="82" t="s">
        <v>2</v>
      </c>
      <c r="C42" s="81">
        <v>2</v>
      </c>
      <c r="D42" s="3">
        <v>6</v>
      </c>
      <c r="E42" s="14" t="s">
        <v>73</v>
      </c>
      <c r="F42" s="14" t="s">
        <v>211</v>
      </c>
      <c r="G42" s="14" t="s">
        <v>131</v>
      </c>
      <c r="H42" s="22" t="s">
        <v>76</v>
      </c>
      <c r="I42" s="22" t="s">
        <v>212</v>
      </c>
      <c r="J42" s="22" t="s">
        <v>205</v>
      </c>
      <c r="K42" s="30" t="s">
        <v>85</v>
      </c>
      <c r="L42" s="30" t="s">
        <v>213</v>
      </c>
      <c r="M42" s="30" t="s">
        <v>214</v>
      </c>
      <c r="N42" s="36" t="s">
        <v>73</v>
      </c>
      <c r="O42" s="36" t="s">
        <v>215</v>
      </c>
      <c r="P42" s="36" t="s">
        <v>216</v>
      </c>
      <c r="Q42" s="37" t="s">
        <v>79</v>
      </c>
      <c r="R42" s="37" t="s">
        <v>217</v>
      </c>
      <c r="S42" s="37" t="s">
        <v>218</v>
      </c>
      <c r="T42" s="41" t="s">
        <v>73</v>
      </c>
      <c r="U42" s="41" t="s">
        <v>219</v>
      </c>
      <c r="V42" s="41" t="s">
        <v>183</v>
      </c>
      <c r="W42" s="27"/>
      <c r="X42" s="27"/>
      <c r="Y42" s="27"/>
      <c r="Z42" s="28"/>
      <c r="AA42" s="28"/>
      <c r="AB42" s="28"/>
    </row>
    <row r="43" spans="1:28" ht="14.4">
      <c r="A43" s="80">
        <v>3</v>
      </c>
      <c r="B43" s="1" t="s">
        <v>159</v>
      </c>
      <c r="C43" s="81">
        <v>2</v>
      </c>
      <c r="D43" s="3">
        <v>6</v>
      </c>
      <c r="E43" s="14" t="s">
        <v>85</v>
      </c>
      <c r="F43" s="14" t="s">
        <v>160</v>
      </c>
      <c r="G43" s="14" t="s">
        <v>161</v>
      </c>
      <c r="H43" s="22" t="s">
        <v>82</v>
      </c>
      <c r="I43" s="22" t="s">
        <v>162</v>
      </c>
      <c r="J43" s="22" t="s">
        <v>163</v>
      </c>
      <c r="K43" s="30" t="s">
        <v>82</v>
      </c>
      <c r="L43" s="30" t="s">
        <v>164</v>
      </c>
      <c r="M43" s="30" t="s">
        <v>165</v>
      </c>
      <c r="N43" s="36" t="s">
        <v>79</v>
      </c>
      <c r="O43" s="36" t="s">
        <v>166</v>
      </c>
      <c r="P43" s="36" t="s">
        <v>167</v>
      </c>
      <c r="Q43" s="37" t="s">
        <v>79</v>
      </c>
      <c r="R43" s="37" t="s">
        <v>168</v>
      </c>
      <c r="S43" s="37" t="s">
        <v>121</v>
      </c>
      <c r="T43" s="41" t="s">
        <v>76</v>
      </c>
      <c r="U43" s="41" t="s">
        <v>169</v>
      </c>
      <c r="V43" s="41" t="s">
        <v>170</v>
      </c>
      <c r="W43" s="27"/>
      <c r="X43" s="27"/>
      <c r="Y43" s="27"/>
      <c r="Z43" s="28"/>
      <c r="AA43" s="28"/>
      <c r="AB43" s="28"/>
    </row>
    <row r="44" spans="1:28" ht="14.4">
      <c r="A44" s="80">
        <v>4</v>
      </c>
      <c r="B44" s="1" t="s">
        <v>411</v>
      </c>
      <c r="C44" s="81">
        <v>2</v>
      </c>
      <c r="D44" s="3">
        <v>5</v>
      </c>
      <c r="E44" s="14" t="s">
        <v>90</v>
      </c>
      <c r="F44" s="14" t="s">
        <v>412</v>
      </c>
      <c r="G44" s="14" t="s">
        <v>413</v>
      </c>
      <c r="H44" s="22" t="s">
        <v>79</v>
      </c>
      <c r="I44" s="22" t="s">
        <v>414</v>
      </c>
      <c r="J44" s="22" t="s">
        <v>93</v>
      </c>
      <c r="K44" s="30" t="s">
        <v>73</v>
      </c>
      <c r="L44" s="30" t="s">
        <v>259</v>
      </c>
      <c r="M44" s="30" t="s">
        <v>329</v>
      </c>
      <c r="N44" s="36" t="s">
        <v>82</v>
      </c>
      <c r="O44" s="36" t="s">
        <v>415</v>
      </c>
      <c r="P44" s="36" t="s">
        <v>416</v>
      </c>
      <c r="Q44" s="37" t="s">
        <v>73</v>
      </c>
      <c r="R44" s="37" t="s">
        <v>417</v>
      </c>
      <c r="S44" s="37" t="s">
        <v>377</v>
      </c>
      <c r="T44" s="26"/>
      <c r="U44" s="26"/>
      <c r="V44" s="26"/>
      <c r="W44" s="27"/>
      <c r="X44" s="27"/>
      <c r="Y44" s="27"/>
      <c r="Z44" s="28"/>
      <c r="AA44" s="28"/>
      <c r="AB44" s="28"/>
    </row>
    <row r="45" spans="1:28" ht="14.4">
      <c r="A45" s="80">
        <v>5</v>
      </c>
      <c r="B45" s="82" t="s">
        <v>253</v>
      </c>
      <c r="C45" s="81">
        <v>2</v>
      </c>
      <c r="D45" s="3">
        <v>5</v>
      </c>
      <c r="E45" s="14" t="s">
        <v>79</v>
      </c>
      <c r="F45" s="14" t="s">
        <v>254</v>
      </c>
      <c r="G45" s="14" t="s">
        <v>167</v>
      </c>
      <c r="H45" s="22" t="s">
        <v>90</v>
      </c>
      <c r="I45" s="22" t="s">
        <v>255</v>
      </c>
      <c r="J45" s="22" t="s">
        <v>256</v>
      </c>
      <c r="K45" s="30" t="s">
        <v>85</v>
      </c>
      <c r="L45" s="30" t="s">
        <v>257</v>
      </c>
      <c r="M45" s="30" t="s">
        <v>258</v>
      </c>
      <c r="N45" s="36" t="s">
        <v>73</v>
      </c>
      <c r="O45" s="36" t="s">
        <v>259</v>
      </c>
      <c r="P45" s="36" t="s">
        <v>260</v>
      </c>
      <c r="Q45" s="37" t="s">
        <v>79</v>
      </c>
      <c r="R45" s="37" t="s">
        <v>261</v>
      </c>
      <c r="S45" s="37" t="s">
        <v>205</v>
      </c>
      <c r="T45" s="26"/>
      <c r="U45" s="26"/>
      <c r="V45" s="26"/>
      <c r="W45" s="27"/>
      <c r="X45" s="27"/>
      <c r="Y45" s="27"/>
      <c r="Z45" s="28"/>
      <c r="AA45" s="28"/>
      <c r="AB45" s="28"/>
    </row>
    <row r="46" spans="1:28" ht="14.4">
      <c r="A46" s="2">
        <v>6</v>
      </c>
      <c r="B46" s="82" t="s">
        <v>3</v>
      </c>
      <c r="C46" s="81">
        <v>2</v>
      </c>
      <c r="D46" s="3">
        <v>8</v>
      </c>
      <c r="E46" s="14" t="s">
        <v>85</v>
      </c>
      <c r="F46" s="14" t="s">
        <v>197</v>
      </c>
      <c r="G46" s="14" t="s">
        <v>147</v>
      </c>
      <c r="H46" s="22" t="s">
        <v>76</v>
      </c>
      <c r="I46" s="22" t="s">
        <v>198</v>
      </c>
      <c r="J46" s="22" t="s">
        <v>199</v>
      </c>
      <c r="K46" s="30" t="s">
        <v>82</v>
      </c>
      <c r="L46" s="30" t="s">
        <v>200</v>
      </c>
      <c r="M46" s="30" t="s">
        <v>201</v>
      </c>
      <c r="N46" s="36" t="s">
        <v>79</v>
      </c>
      <c r="O46" s="36" t="s">
        <v>202</v>
      </c>
      <c r="P46" s="36" t="s">
        <v>203</v>
      </c>
      <c r="Q46" s="37" t="s">
        <v>79</v>
      </c>
      <c r="R46" s="37" t="s">
        <v>204</v>
      </c>
      <c r="S46" s="37" t="s">
        <v>205</v>
      </c>
      <c r="T46" s="41" t="s">
        <v>82</v>
      </c>
      <c r="U46" s="41" t="s">
        <v>206</v>
      </c>
      <c r="V46" s="41" t="s">
        <v>207</v>
      </c>
      <c r="W46" s="42" t="s">
        <v>79</v>
      </c>
      <c r="X46" s="42" t="s">
        <v>208</v>
      </c>
      <c r="Y46" s="42" t="s">
        <v>109</v>
      </c>
      <c r="Z46" s="43" t="s">
        <v>73</v>
      </c>
      <c r="AA46" s="43" t="s">
        <v>209</v>
      </c>
      <c r="AB46" s="43" t="s">
        <v>210</v>
      </c>
    </row>
    <row r="47" spans="1:28" ht="14.4">
      <c r="A47" s="2">
        <v>7</v>
      </c>
      <c r="B47" s="96" t="s">
        <v>174</v>
      </c>
      <c r="C47" s="97">
        <v>2</v>
      </c>
      <c r="D47" s="3">
        <v>2</v>
      </c>
      <c r="E47" s="14" t="s">
        <v>73</v>
      </c>
      <c r="F47" s="14" t="s">
        <v>175</v>
      </c>
      <c r="G47" s="14" t="s">
        <v>176</v>
      </c>
      <c r="H47" s="22" t="s">
        <v>73</v>
      </c>
      <c r="I47" s="22" t="s">
        <v>177</v>
      </c>
      <c r="J47" s="22" t="s">
        <v>178</v>
      </c>
      <c r="K47" s="23"/>
      <c r="L47" s="23"/>
      <c r="M47" s="23"/>
      <c r="N47" s="24"/>
      <c r="O47" s="24"/>
      <c r="P47" s="24"/>
      <c r="Q47" s="25"/>
      <c r="R47" s="25"/>
      <c r="S47" s="25"/>
      <c r="T47" s="26"/>
      <c r="U47" s="26"/>
      <c r="V47" s="26"/>
      <c r="W47" s="27"/>
      <c r="X47" s="27"/>
      <c r="Y47" s="27"/>
      <c r="Z47" s="28"/>
      <c r="AA47" s="28"/>
      <c r="AB47" s="28"/>
    </row>
    <row r="48" spans="1:28" ht="14.4">
      <c r="A48" s="80">
        <v>8</v>
      </c>
      <c r="B48" s="82" t="s">
        <v>267</v>
      </c>
      <c r="C48" s="81">
        <v>2</v>
      </c>
      <c r="D48" s="3">
        <v>6</v>
      </c>
      <c r="E48" s="14" t="s">
        <v>79</v>
      </c>
      <c r="F48" s="14" t="s">
        <v>268</v>
      </c>
      <c r="G48" s="14" t="s">
        <v>109</v>
      </c>
      <c r="H48" s="22" t="s">
        <v>82</v>
      </c>
      <c r="I48" s="22" t="s">
        <v>269</v>
      </c>
      <c r="J48" s="22" t="s">
        <v>147</v>
      </c>
      <c r="K48" s="55" t="s">
        <v>79</v>
      </c>
      <c r="L48" s="55" t="s">
        <v>270</v>
      </c>
      <c r="M48" s="55" t="s">
        <v>271</v>
      </c>
      <c r="N48" s="36" t="s">
        <v>85</v>
      </c>
      <c r="O48" s="36" t="s">
        <v>272</v>
      </c>
      <c r="P48" s="36" t="s">
        <v>163</v>
      </c>
      <c r="Q48" s="37" t="s">
        <v>114</v>
      </c>
      <c r="R48" s="37" t="s">
        <v>273</v>
      </c>
      <c r="S48" s="37" t="s">
        <v>274</v>
      </c>
      <c r="T48" s="41" t="s">
        <v>73</v>
      </c>
      <c r="U48" s="41" t="s">
        <v>275</v>
      </c>
      <c r="V48" s="41" t="s">
        <v>141</v>
      </c>
      <c r="W48" s="27"/>
      <c r="X48" s="27"/>
      <c r="Y48" s="27"/>
      <c r="Z48" s="28"/>
      <c r="AA48" s="28"/>
      <c r="AB48" s="28"/>
    </row>
    <row r="49" spans="1:28" ht="14.4">
      <c r="A49" s="80">
        <v>9</v>
      </c>
      <c r="B49" s="82" t="s">
        <v>8</v>
      </c>
      <c r="C49" s="81">
        <v>2</v>
      </c>
      <c r="D49" s="3">
        <v>6</v>
      </c>
      <c r="E49" s="14" t="s">
        <v>79</v>
      </c>
      <c r="F49" s="14" t="s">
        <v>402</v>
      </c>
      <c r="G49" s="14" t="s">
        <v>403</v>
      </c>
      <c r="H49" s="22" t="s">
        <v>73</v>
      </c>
      <c r="I49" s="22" t="s">
        <v>404</v>
      </c>
      <c r="J49" s="22" t="s">
        <v>101</v>
      </c>
      <c r="K49" s="30" t="s">
        <v>79</v>
      </c>
      <c r="L49" s="30" t="s">
        <v>405</v>
      </c>
      <c r="M49" s="30" t="s">
        <v>406</v>
      </c>
      <c r="N49" s="36" t="s">
        <v>85</v>
      </c>
      <c r="O49" s="36" t="s">
        <v>407</v>
      </c>
      <c r="P49" s="36" t="s">
        <v>408</v>
      </c>
      <c r="Q49" s="37" t="s">
        <v>82</v>
      </c>
      <c r="R49" s="37" t="s">
        <v>315</v>
      </c>
      <c r="S49" s="37" t="s">
        <v>409</v>
      </c>
      <c r="T49" s="41" t="s">
        <v>73</v>
      </c>
      <c r="U49" s="41" t="s">
        <v>410</v>
      </c>
      <c r="V49" s="41" t="s">
        <v>158</v>
      </c>
      <c r="W49" s="27"/>
      <c r="X49" s="27"/>
      <c r="Y49" s="27"/>
      <c r="Z49" s="28"/>
      <c r="AA49" s="28"/>
      <c r="AB49" s="28"/>
    </row>
    <row r="50" spans="1:28" ht="14.4">
      <c r="A50" s="80">
        <v>10</v>
      </c>
      <c r="B50" s="82" t="s">
        <v>262</v>
      </c>
      <c r="C50" s="81">
        <v>2</v>
      </c>
      <c r="D50" s="3">
        <v>3</v>
      </c>
      <c r="E50" s="14" t="s">
        <v>79</v>
      </c>
      <c r="F50" s="14" t="s">
        <v>263</v>
      </c>
      <c r="G50" s="14" t="s">
        <v>218</v>
      </c>
      <c r="H50" s="22" t="s">
        <v>79</v>
      </c>
      <c r="I50" s="22" t="s">
        <v>264</v>
      </c>
      <c r="J50" s="22" t="s">
        <v>256</v>
      </c>
      <c r="K50" s="30" t="s">
        <v>90</v>
      </c>
      <c r="L50" s="30" t="s">
        <v>265</v>
      </c>
      <c r="M50" s="30" t="s">
        <v>266</v>
      </c>
      <c r="N50" s="24"/>
      <c r="O50" s="24"/>
      <c r="P50" s="24"/>
      <c r="Q50" s="25"/>
      <c r="R50" s="25"/>
      <c r="S50" s="25"/>
      <c r="T50" s="26"/>
      <c r="U50" s="26"/>
      <c r="V50" s="26"/>
      <c r="W50" s="27"/>
      <c r="X50" s="27"/>
      <c r="Y50" s="27"/>
      <c r="Z50" s="28"/>
      <c r="AA50" s="28"/>
      <c r="AB50" s="28"/>
    </row>
    <row r="51" spans="1:28" ht="14.4">
      <c r="A51" s="2">
        <v>11</v>
      </c>
      <c r="B51" s="82" t="s">
        <v>13</v>
      </c>
      <c r="C51" s="81">
        <v>2</v>
      </c>
      <c r="D51" s="3">
        <v>5</v>
      </c>
      <c r="E51" s="44" t="s">
        <v>85</v>
      </c>
      <c r="F51" s="45" t="s">
        <v>134</v>
      </c>
      <c r="G51" s="14" t="s">
        <v>135</v>
      </c>
      <c r="H51" s="46" t="s">
        <v>82</v>
      </c>
      <c r="I51" s="47" t="s">
        <v>136</v>
      </c>
      <c r="J51" s="22" t="s">
        <v>137</v>
      </c>
      <c r="K51" s="48" t="s">
        <v>79</v>
      </c>
      <c r="L51" s="48" t="s">
        <v>138</v>
      </c>
      <c r="M51" s="30" t="s">
        <v>139</v>
      </c>
      <c r="N51" s="49" t="s">
        <v>90</v>
      </c>
      <c r="O51" s="49" t="s">
        <v>140</v>
      </c>
      <c r="P51" s="36" t="s">
        <v>141</v>
      </c>
      <c r="Q51" s="50" t="s">
        <v>73</v>
      </c>
      <c r="R51" s="51" t="s">
        <v>142</v>
      </c>
      <c r="S51" s="37" t="s">
        <v>143</v>
      </c>
      <c r="T51" s="26"/>
      <c r="U51" s="26"/>
      <c r="V51" s="26"/>
      <c r="W51" s="27"/>
      <c r="X51" s="27"/>
      <c r="Y51" s="27"/>
      <c r="Z51" s="28"/>
      <c r="AA51" s="28"/>
      <c r="AB51" s="28"/>
    </row>
    <row r="52" spans="1:28" ht="14.4">
      <c r="A52" s="2">
        <v>12</v>
      </c>
      <c r="B52" s="82" t="s">
        <v>19</v>
      </c>
      <c r="C52" s="81">
        <v>2</v>
      </c>
      <c r="D52" s="3">
        <v>4</v>
      </c>
      <c r="E52" s="14" t="s">
        <v>73</v>
      </c>
      <c r="F52" s="14" t="s">
        <v>483</v>
      </c>
      <c r="G52" s="14" t="s">
        <v>123</v>
      </c>
      <c r="H52" s="22" t="s">
        <v>73</v>
      </c>
      <c r="I52" s="22" t="s">
        <v>218</v>
      </c>
      <c r="J52" s="22" t="s">
        <v>484</v>
      </c>
      <c r="K52" s="30" t="s">
        <v>76</v>
      </c>
      <c r="L52" s="30" t="s">
        <v>485</v>
      </c>
      <c r="M52" s="30" t="s">
        <v>486</v>
      </c>
      <c r="N52" s="36" t="s">
        <v>79</v>
      </c>
      <c r="O52" s="36" t="s">
        <v>487</v>
      </c>
      <c r="P52" s="36" t="s">
        <v>488</v>
      </c>
      <c r="Q52" s="25"/>
      <c r="R52" s="25"/>
      <c r="S52" s="25"/>
      <c r="T52" s="26"/>
      <c r="U52" s="26"/>
      <c r="V52" s="26"/>
      <c r="W52" s="27"/>
      <c r="X52" s="27"/>
      <c r="Y52" s="27"/>
      <c r="Z52" s="28"/>
      <c r="AA52" s="28"/>
      <c r="AB52" s="28"/>
    </row>
    <row r="53" spans="1:28" ht="14.4">
      <c r="A53" s="80">
        <v>13</v>
      </c>
      <c r="B53" s="1" t="s">
        <v>20</v>
      </c>
      <c r="C53" s="81">
        <v>2</v>
      </c>
      <c r="D53" s="3">
        <v>5</v>
      </c>
      <c r="E53" s="14" t="s">
        <v>73</v>
      </c>
      <c r="F53" s="14" t="s">
        <v>302</v>
      </c>
      <c r="G53" s="14" t="s">
        <v>78</v>
      </c>
      <c r="H53" s="22" t="s">
        <v>79</v>
      </c>
      <c r="I53" s="22" t="s">
        <v>303</v>
      </c>
      <c r="J53" s="22" t="s">
        <v>183</v>
      </c>
      <c r="K53" s="30" t="s">
        <v>79</v>
      </c>
      <c r="L53" s="30" t="s">
        <v>304</v>
      </c>
      <c r="M53" s="30" t="s">
        <v>183</v>
      </c>
      <c r="N53" s="36" t="s">
        <v>79</v>
      </c>
      <c r="O53" s="36" t="s">
        <v>305</v>
      </c>
      <c r="P53" s="36" t="s">
        <v>306</v>
      </c>
      <c r="Q53" s="37" t="s">
        <v>114</v>
      </c>
      <c r="R53" s="37" t="s">
        <v>307</v>
      </c>
      <c r="S53" s="37" t="s">
        <v>308</v>
      </c>
      <c r="T53" s="38"/>
      <c r="U53" s="38"/>
      <c r="V53" s="38"/>
      <c r="W53" s="42"/>
      <c r="X53" s="42"/>
      <c r="Y53" s="42"/>
      <c r="Z53" s="43"/>
      <c r="AA53" s="43"/>
      <c r="AB53" s="43"/>
    </row>
    <row r="54" spans="1:28" ht="14.4">
      <c r="A54" s="80">
        <v>14</v>
      </c>
      <c r="B54" s="1" t="s">
        <v>23</v>
      </c>
      <c r="C54" s="81">
        <v>2</v>
      </c>
      <c r="D54" s="3">
        <v>3</v>
      </c>
      <c r="E54" s="14" t="s">
        <v>85</v>
      </c>
      <c r="F54" s="14" t="s">
        <v>86</v>
      </c>
      <c r="G54" s="14" t="s">
        <v>87</v>
      </c>
      <c r="H54" s="22" t="s">
        <v>73</v>
      </c>
      <c r="I54" s="22" t="s">
        <v>88</v>
      </c>
      <c r="J54" s="22" t="s">
        <v>89</v>
      </c>
      <c r="K54" s="30" t="s">
        <v>90</v>
      </c>
      <c r="L54" s="30" t="s">
        <v>86</v>
      </c>
      <c r="M54" s="30" t="s">
        <v>91</v>
      </c>
      <c r="N54" s="24"/>
      <c r="O54" s="24"/>
      <c r="P54" s="24"/>
      <c r="Q54" s="25"/>
      <c r="R54" s="25"/>
      <c r="S54" s="25"/>
      <c r="T54" s="26"/>
      <c r="U54" s="26"/>
      <c r="V54" s="26"/>
      <c r="W54" s="27"/>
      <c r="X54" s="27"/>
      <c r="Y54" s="27"/>
      <c r="Z54" s="28"/>
      <c r="AA54" s="28"/>
      <c r="AB54" s="28"/>
    </row>
    <row r="55" spans="1:28" ht="14.4">
      <c r="A55" s="80">
        <v>15</v>
      </c>
      <c r="B55" s="82" t="s">
        <v>27</v>
      </c>
      <c r="C55" s="81">
        <v>2</v>
      </c>
      <c r="D55" s="3">
        <v>3</v>
      </c>
      <c r="E55" s="14" t="s">
        <v>79</v>
      </c>
      <c r="F55" s="31" t="s">
        <v>435</v>
      </c>
      <c r="G55" s="14" t="s">
        <v>121</v>
      </c>
      <c r="H55" s="22" t="s">
        <v>82</v>
      </c>
      <c r="I55" s="52" t="s">
        <v>436</v>
      </c>
      <c r="J55" s="22" t="s">
        <v>183</v>
      </c>
      <c r="K55" s="30" t="s">
        <v>82</v>
      </c>
      <c r="L55" s="59" t="s">
        <v>437</v>
      </c>
      <c r="M55" s="30" t="s">
        <v>438</v>
      </c>
      <c r="N55" s="34"/>
      <c r="O55" s="57"/>
      <c r="P55" s="34"/>
      <c r="Q55" s="35"/>
      <c r="R55" s="35"/>
      <c r="S55" s="35"/>
      <c r="T55" s="41"/>
      <c r="U55" s="41"/>
      <c r="V55" s="41"/>
      <c r="W55" s="27"/>
      <c r="X55" s="27"/>
      <c r="Y55" s="27"/>
      <c r="Z55" s="28"/>
      <c r="AA55" s="28"/>
      <c r="AB55" s="28"/>
    </row>
    <row r="56" spans="1:28" ht="14.4">
      <c r="A56" s="2">
        <v>16</v>
      </c>
      <c r="B56" s="1" t="s">
        <v>28</v>
      </c>
      <c r="C56" s="81">
        <v>2</v>
      </c>
      <c r="D56" s="3">
        <v>6</v>
      </c>
      <c r="E56" s="14" t="s">
        <v>82</v>
      </c>
      <c r="F56" s="14" t="s">
        <v>318</v>
      </c>
      <c r="G56" s="14" t="s">
        <v>218</v>
      </c>
      <c r="H56" s="22" t="s">
        <v>82</v>
      </c>
      <c r="I56" s="22" t="s">
        <v>319</v>
      </c>
      <c r="J56" s="22" t="s">
        <v>121</v>
      </c>
      <c r="K56" s="30" t="s">
        <v>73</v>
      </c>
      <c r="L56" s="30" t="s">
        <v>320</v>
      </c>
      <c r="M56" s="30" t="s">
        <v>251</v>
      </c>
      <c r="N56" s="36" t="s">
        <v>85</v>
      </c>
      <c r="O56" s="36" t="s">
        <v>321</v>
      </c>
      <c r="P56" s="36" t="s">
        <v>310</v>
      </c>
      <c r="Q56" s="37" t="s">
        <v>73</v>
      </c>
      <c r="R56" s="37" t="s">
        <v>322</v>
      </c>
      <c r="S56" s="37" t="s">
        <v>131</v>
      </c>
      <c r="T56" s="41" t="s">
        <v>114</v>
      </c>
      <c r="U56" s="41" t="s">
        <v>241</v>
      </c>
      <c r="V56" s="41" t="s">
        <v>323</v>
      </c>
      <c r="W56" s="27"/>
      <c r="X56" s="27"/>
      <c r="Y56" s="27"/>
      <c r="Z56" s="28"/>
      <c r="AA56" s="28"/>
      <c r="AB56" s="28"/>
    </row>
    <row r="57" spans="1:28" ht="14.4">
      <c r="A57" s="2">
        <v>17</v>
      </c>
      <c r="B57" s="82" t="s">
        <v>29</v>
      </c>
      <c r="C57" s="81">
        <v>2</v>
      </c>
      <c r="D57" s="3">
        <v>2</v>
      </c>
      <c r="E57" s="14" t="s">
        <v>79</v>
      </c>
      <c r="F57" s="14" t="s">
        <v>367</v>
      </c>
      <c r="G57" s="14" t="s">
        <v>199</v>
      </c>
      <c r="H57" s="22" t="s">
        <v>73</v>
      </c>
      <c r="I57" s="22" t="s">
        <v>368</v>
      </c>
      <c r="J57" s="22" t="s">
        <v>141</v>
      </c>
      <c r="K57" s="30"/>
      <c r="L57" s="30"/>
      <c r="M57" s="30"/>
      <c r="N57" s="36"/>
      <c r="O57" s="36"/>
      <c r="P57" s="36"/>
      <c r="Q57" s="37"/>
      <c r="R57" s="37"/>
      <c r="S57" s="37"/>
      <c r="T57" s="41"/>
      <c r="U57" s="41"/>
      <c r="V57" s="41"/>
      <c r="W57" s="27"/>
      <c r="X57" s="27"/>
      <c r="Y57" s="27"/>
      <c r="Z57" s="28"/>
      <c r="AA57" s="28"/>
      <c r="AB57" s="28"/>
    </row>
    <row r="58" spans="1:28" ht="14.4">
      <c r="A58" s="80">
        <v>18</v>
      </c>
      <c r="B58" s="1" t="s">
        <v>31</v>
      </c>
      <c r="C58" s="81">
        <v>2</v>
      </c>
      <c r="D58" s="3">
        <v>5</v>
      </c>
      <c r="E58" s="14" t="s">
        <v>79</v>
      </c>
      <c r="F58" s="14" t="s">
        <v>179</v>
      </c>
      <c r="G58" s="14" t="s">
        <v>158</v>
      </c>
      <c r="H58" s="22" t="s">
        <v>85</v>
      </c>
      <c r="I58" s="22" t="s">
        <v>180</v>
      </c>
      <c r="J58" s="22" t="s">
        <v>181</v>
      </c>
      <c r="K58" s="30" t="s">
        <v>73</v>
      </c>
      <c r="L58" s="30" t="s">
        <v>182</v>
      </c>
      <c r="M58" s="30" t="s">
        <v>183</v>
      </c>
      <c r="N58" s="36" t="s">
        <v>73</v>
      </c>
      <c r="O58" s="36" t="s">
        <v>184</v>
      </c>
      <c r="P58" s="36" t="s">
        <v>185</v>
      </c>
      <c r="Q58" s="37" t="s">
        <v>79</v>
      </c>
      <c r="R58" s="37" t="s">
        <v>186</v>
      </c>
      <c r="S58" s="37" t="s">
        <v>163</v>
      </c>
      <c r="T58" s="38"/>
      <c r="U58" s="38"/>
      <c r="V58" s="38"/>
      <c r="W58" s="27"/>
      <c r="X58" s="27"/>
      <c r="Y58" s="27"/>
      <c r="Z58" s="28"/>
      <c r="AA58" s="28"/>
      <c r="AB58" s="28"/>
    </row>
    <row r="59" spans="1:28" ht="14.4">
      <c r="A59" s="80">
        <v>19</v>
      </c>
      <c r="B59" s="1" t="s">
        <v>33</v>
      </c>
      <c r="C59" s="81">
        <v>2</v>
      </c>
      <c r="D59" s="3">
        <v>2</v>
      </c>
      <c r="E59" s="14" t="s">
        <v>73</v>
      </c>
      <c r="F59" s="31" t="s">
        <v>324</v>
      </c>
      <c r="G59" s="14" t="s">
        <v>325</v>
      </c>
      <c r="H59" s="22" t="s">
        <v>82</v>
      </c>
      <c r="I59" s="22" t="s">
        <v>326</v>
      </c>
      <c r="J59" s="22" t="s">
        <v>155</v>
      </c>
      <c r="K59" s="61"/>
      <c r="L59" s="61"/>
      <c r="M59" s="61"/>
      <c r="N59" s="24"/>
      <c r="O59" s="24"/>
      <c r="P59" s="24"/>
      <c r="Q59" s="25"/>
      <c r="R59" s="25"/>
      <c r="S59" s="25"/>
      <c r="T59" s="26"/>
      <c r="U59" s="26"/>
      <c r="V59" s="26"/>
      <c r="W59" s="27"/>
      <c r="X59" s="27"/>
      <c r="Y59" s="27"/>
      <c r="Z59" s="28"/>
      <c r="AA59" s="28"/>
      <c r="AB59" s="28"/>
    </row>
    <row r="60" spans="1:28" ht="14.4">
      <c r="A60" s="80">
        <v>20</v>
      </c>
      <c r="B60" s="1" t="s">
        <v>444</v>
      </c>
      <c r="C60" s="81">
        <v>2</v>
      </c>
      <c r="D60" s="3">
        <v>4</v>
      </c>
      <c r="E60" s="14" t="s">
        <v>82</v>
      </c>
      <c r="F60" s="14" t="s">
        <v>445</v>
      </c>
      <c r="G60" s="14" t="s">
        <v>446</v>
      </c>
      <c r="H60" s="22" t="s">
        <v>73</v>
      </c>
      <c r="I60" s="22" t="s">
        <v>447</v>
      </c>
      <c r="J60" s="22" t="s">
        <v>448</v>
      </c>
      <c r="K60" s="30" t="s">
        <v>73</v>
      </c>
      <c r="L60" s="30" t="s">
        <v>449</v>
      </c>
      <c r="M60" s="30" t="s">
        <v>244</v>
      </c>
      <c r="N60" s="36" t="s">
        <v>90</v>
      </c>
      <c r="O60" s="36" t="s">
        <v>450</v>
      </c>
      <c r="P60" s="36" t="s">
        <v>451</v>
      </c>
      <c r="Q60" s="37"/>
      <c r="R60" s="37"/>
      <c r="S60" s="37"/>
      <c r="T60" s="41"/>
      <c r="U60" s="41"/>
      <c r="V60" s="41"/>
      <c r="W60" s="27"/>
      <c r="X60" s="27"/>
      <c r="Y60" s="27"/>
      <c r="Z60" s="28"/>
      <c r="AA60" s="28"/>
      <c r="AB60" s="28"/>
    </row>
    <row r="61" spans="1:28" ht="14.4">
      <c r="A61" s="2">
        <v>21</v>
      </c>
      <c r="B61" s="82" t="s">
        <v>37</v>
      </c>
      <c r="C61" s="81">
        <v>2</v>
      </c>
      <c r="D61" s="3">
        <v>5</v>
      </c>
      <c r="E61" s="14" t="s">
        <v>73</v>
      </c>
      <c r="F61" s="31" t="s">
        <v>378</v>
      </c>
      <c r="G61" s="14" t="s">
        <v>379</v>
      </c>
      <c r="H61" s="22" t="s">
        <v>73</v>
      </c>
      <c r="I61" s="52" t="s">
        <v>380</v>
      </c>
      <c r="J61" s="22" t="s">
        <v>381</v>
      </c>
      <c r="K61" s="30" t="s">
        <v>79</v>
      </c>
      <c r="L61" s="30" t="s">
        <v>382</v>
      </c>
      <c r="M61" s="30" t="s">
        <v>383</v>
      </c>
      <c r="N61" s="36" t="s">
        <v>85</v>
      </c>
      <c r="O61" s="36" t="s">
        <v>382</v>
      </c>
      <c r="P61" s="36" t="s">
        <v>384</v>
      </c>
      <c r="Q61" s="37" t="s">
        <v>82</v>
      </c>
      <c r="R61" s="37" t="s">
        <v>385</v>
      </c>
      <c r="S61" s="37" t="s">
        <v>386</v>
      </c>
      <c r="T61" s="38"/>
      <c r="U61" s="38"/>
      <c r="V61" s="38"/>
      <c r="W61" s="42"/>
      <c r="X61" s="42"/>
      <c r="Y61" s="42"/>
      <c r="Z61" s="43"/>
      <c r="AA61" s="43"/>
      <c r="AB61" s="43"/>
    </row>
    <row r="62" spans="1:28" ht="14.4">
      <c r="A62" s="2">
        <v>22</v>
      </c>
      <c r="B62" s="82" t="s">
        <v>39</v>
      </c>
      <c r="C62" s="81">
        <v>2</v>
      </c>
      <c r="D62" s="3">
        <v>2</v>
      </c>
      <c r="E62" s="14" t="s">
        <v>85</v>
      </c>
      <c r="F62" s="14" t="s">
        <v>344</v>
      </c>
      <c r="G62" s="14" t="s">
        <v>345</v>
      </c>
      <c r="H62" s="22" t="s">
        <v>82</v>
      </c>
      <c r="I62" s="22" t="s">
        <v>346</v>
      </c>
      <c r="J62" s="22" t="s">
        <v>347</v>
      </c>
      <c r="K62" s="33"/>
      <c r="L62" s="33"/>
      <c r="M62" s="33"/>
      <c r="N62" s="36"/>
      <c r="O62" s="36"/>
      <c r="P62" s="36"/>
      <c r="Q62" s="25"/>
      <c r="R62" s="25"/>
      <c r="S62" s="25"/>
      <c r="T62" s="26"/>
      <c r="U62" s="26"/>
      <c r="V62" s="26"/>
      <c r="W62" s="27"/>
      <c r="X62" s="27"/>
      <c r="Y62" s="27"/>
      <c r="Z62" s="28"/>
      <c r="AA62" s="28"/>
      <c r="AB62" s="28"/>
    </row>
    <row r="63" spans="1:28" ht="14.4">
      <c r="A63" s="80">
        <v>23</v>
      </c>
      <c r="B63" s="82" t="s">
        <v>40</v>
      </c>
      <c r="C63" s="81">
        <v>2</v>
      </c>
      <c r="D63" s="3">
        <v>4</v>
      </c>
      <c r="E63" s="14" t="s">
        <v>82</v>
      </c>
      <c r="F63" s="14" t="s">
        <v>222</v>
      </c>
      <c r="G63" s="14" t="s">
        <v>194</v>
      </c>
      <c r="H63" s="22" t="s">
        <v>76</v>
      </c>
      <c r="I63" s="22" t="s">
        <v>223</v>
      </c>
      <c r="J63" s="22" t="s">
        <v>224</v>
      </c>
      <c r="K63" s="30" t="s">
        <v>79</v>
      </c>
      <c r="L63" s="30" t="s">
        <v>225</v>
      </c>
      <c r="M63" s="30" t="s">
        <v>226</v>
      </c>
      <c r="N63" s="36" t="s">
        <v>73</v>
      </c>
      <c r="O63" s="36" t="s">
        <v>227</v>
      </c>
      <c r="P63" s="36" t="s">
        <v>228</v>
      </c>
      <c r="Q63" s="25"/>
      <c r="R63" s="25"/>
      <c r="S63" s="25"/>
      <c r="T63" s="26"/>
      <c r="U63" s="26"/>
      <c r="V63" s="26"/>
      <c r="W63" s="27"/>
      <c r="X63" s="27"/>
      <c r="Y63" s="27"/>
      <c r="Z63" s="28"/>
      <c r="AA63" s="28"/>
      <c r="AB63" s="28"/>
    </row>
    <row r="64" spans="1:28" ht="14.4">
      <c r="A64" s="80">
        <v>24</v>
      </c>
      <c r="B64" s="82" t="s">
        <v>397</v>
      </c>
      <c r="C64" s="81">
        <v>2</v>
      </c>
      <c r="D64" s="3">
        <v>2</v>
      </c>
      <c r="E64" s="14" t="s">
        <v>76</v>
      </c>
      <c r="F64" s="14" t="s">
        <v>398</v>
      </c>
      <c r="G64" s="14" t="s">
        <v>109</v>
      </c>
      <c r="H64" s="22" t="s">
        <v>79</v>
      </c>
      <c r="I64" s="22" t="s">
        <v>399</v>
      </c>
      <c r="J64" s="22" t="s">
        <v>301</v>
      </c>
      <c r="K64" s="33"/>
      <c r="L64" s="33"/>
      <c r="M64" s="33"/>
      <c r="N64" s="34"/>
      <c r="O64" s="34"/>
      <c r="P64" s="34"/>
      <c r="Q64" s="35"/>
      <c r="R64" s="35"/>
      <c r="S64" s="35"/>
      <c r="T64" s="26"/>
      <c r="U64" s="26"/>
      <c r="V64" s="26"/>
      <c r="W64" s="27"/>
      <c r="X64" s="27"/>
      <c r="Y64" s="27"/>
      <c r="Z64" s="28"/>
      <c r="AA64" s="28"/>
      <c r="AB64" s="28"/>
    </row>
    <row r="65" spans="1:28" ht="14.4">
      <c r="A65" s="80">
        <v>25</v>
      </c>
      <c r="B65" s="1" t="s">
        <v>42</v>
      </c>
      <c r="C65" s="81">
        <v>2</v>
      </c>
      <c r="D65" s="3">
        <v>5</v>
      </c>
      <c r="E65" s="14" t="s">
        <v>73</v>
      </c>
      <c r="F65" s="14" t="s">
        <v>515</v>
      </c>
      <c r="G65" s="14" t="s">
        <v>116</v>
      </c>
      <c r="H65" s="22" t="s">
        <v>73</v>
      </c>
      <c r="I65" s="22" t="s">
        <v>516</v>
      </c>
      <c r="J65" s="22" t="s">
        <v>151</v>
      </c>
      <c r="K65" s="30" t="s">
        <v>79</v>
      </c>
      <c r="L65" s="30" t="s">
        <v>517</v>
      </c>
      <c r="M65" s="30" t="s">
        <v>518</v>
      </c>
      <c r="N65" s="36" t="s">
        <v>73</v>
      </c>
      <c r="O65" s="36" t="s">
        <v>519</v>
      </c>
      <c r="P65" s="36" t="s">
        <v>451</v>
      </c>
      <c r="Q65" s="37" t="s">
        <v>82</v>
      </c>
      <c r="R65" s="37" t="s">
        <v>520</v>
      </c>
      <c r="S65" s="37" t="s">
        <v>315</v>
      </c>
      <c r="T65" s="26"/>
      <c r="U65" s="26"/>
      <c r="V65" s="26"/>
      <c r="W65" s="27"/>
      <c r="X65" s="27"/>
      <c r="Y65" s="27"/>
      <c r="Z65" s="28"/>
      <c r="AA65" s="28"/>
      <c r="AB65" s="28"/>
    </row>
    <row r="66" spans="1:28" ht="14.4">
      <c r="A66" s="2">
        <v>26</v>
      </c>
      <c r="B66" s="82" t="s">
        <v>238</v>
      </c>
      <c r="C66" s="81">
        <v>2</v>
      </c>
      <c r="D66" s="3">
        <v>1</v>
      </c>
      <c r="E66" s="14" t="s">
        <v>79</v>
      </c>
      <c r="F66" s="14" t="s">
        <v>239</v>
      </c>
      <c r="G66" s="14" t="s">
        <v>216</v>
      </c>
      <c r="H66" s="32"/>
      <c r="I66" s="32"/>
      <c r="J66" s="32"/>
      <c r="K66" s="33"/>
      <c r="L66" s="33"/>
      <c r="M66" s="33"/>
      <c r="N66" s="34"/>
      <c r="O66" s="34"/>
      <c r="P66" s="34"/>
      <c r="Q66" s="35"/>
      <c r="R66" s="35"/>
      <c r="S66" s="35"/>
      <c r="T66" s="38"/>
      <c r="U66" s="38"/>
      <c r="V66" s="38"/>
      <c r="W66" s="39"/>
      <c r="X66" s="39"/>
      <c r="Y66" s="39"/>
      <c r="Z66" s="40"/>
      <c r="AA66" s="40"/>
      <c r="AB66" s="40"/>
    </row>
    <row r="67" spans="1:28" ht="14.4">
      <c r="A67" s="2">
        <v>27</v>
      </c>
      <c r="B67" s="82" t="s">
        <v>43</v>
      </c>
      <c r="C67" s="81">
        <v>2</v>
      </c>
      <c r="D67" s="3">
        <v>3</v>
      </c>
      <c r="E67" s="14" t="s">
        <v>85</v>
      </c>
      <c r="F67" s="14" t="s">
        <v>298</v>
      </c>
      <c r="G67" s="14" t="s">
        <v>75</v>
      </c>
      <c r="H67" s="22" t="s">
        <v>82</v>
      </c>
      <c r="I67" s="22" t="s">
        <v>299</v>
      </c>
      <c r="J67" s="22" t="s">
        <v>101</v>
      </c>
      <c r="K67" s="30" t="s">
        <v>82</v>
      </c>
      <c r="L67" s="30" t="s">
        <v>300</v>
      </c>
      <c r="M67" s="30" t="s">
        <v>301</v>
      </c>
      <c r="N67" s="34"/>
      <c r="O67" s="34"/>
      <c r="P67" s="34"/>
      <c r="Q67" s="25"/>
      <c r="R67" s="25"/>
      <c r="S67" s="25"/>
      <c r="T67" s="26"/>
      <c r="U67" s="26"/>
      <c r="V67" s="26"/>
      <c r="W67" s="27"/>
      <c r="X67" s="27"/>
      <c r="Y67" s="27"/>
      <c r="Z67" s="28"/>
      <c r="AA67" s="28"/>
      <c r="AB67" s="28"/>
    </row>
    <row r="68" spans="1:28" ht="14.4">
      <c r="A68" s="80">
        <v>28</v>
      </c>
      <c r="B68" s="82" t="s">
        <v>229</v>
      </c>
      <c r="C68" s="81">
        <v>2</v>
      </c>
      <c r="D68" s="3">
        <v>4</v>
      </c>
      <c r="E68" s="14" t="s">
        <v>90</v>
      </c>
      <c r="F68" s="14" t="s">
        <v>230</v>
      </c>
      <c r="G68" s="14" t="s">
        <v>231</v>
      </c>
      <c r="H68" s="22" t="s">
        <v>79</v>
      </c>
      <c r="I68" s="22" t="s">
        <v>232</v>
      </c>
      <c r="J68" s="22" t="s">
        <v>233</v>
      </c>
      <c r="K68" s="30" t="s">
        <v>79</v>
      </c>
      <c r="L68" s="30" t="s">
        <v>234</v>
      </c>
      <c r="M68" s="30" t="s">
        <v>235</v>
      </c>
      <c r="N68" s="36" t="s">
        <v>82</v>
      </c>
      <c r="O68" s="36" t="s">
        <v>236</v>
      </c>
      <c r="P68" s="36" t="s">
        <v>237</v>
      </c>
      <c r="Q68" s="25"/>
      <c r="R68" s="25"/>
      <c r="S68" s="25"/>
      <c r="T68" s="26"/>
      <c r="U68" s="26"/>
      <c r="V68" s="26"/>
      <c r="W68" s="27"/>
      <c r="X68" s="27"/>
      <c r="Y68" s="27"/>
      <c r="Z68" s="28"/>
      <c r="AA68" s="28"/>
      <c r="AB68" s="28"/>
    </row>
    <row r="69" spans="1:28" ht="14.4">
      <c r="A69" s="80">
        <v>29</v>
      </c>
      <c r="B69" s="82" t="s">
        <v>45</v>
      </c>
      <c r="C69" s="81">
        <v>2</v>
      </c>
      <c r="D69" s="3">
        <v>2</v>
      </c>
      <c r="E69" s="14" t="s">
        <v>79</v>
      </c>
      <c r="F69" s="14" t="s">
        <v>372</v>
      </c>
      <c r="G69" s="14" t="s">
        <v>373</v>
      </c>
      <c r="H69" s="22" t="s">
        <v>79</v>
      </c>
      <c r="I69" s="22" t="s">
        <v>374</v>
      </c>
      <c r="J69" s="22" t="s">
        <v>323</v>
      </c>
      <c r="K69" s="33"/>
      <c r="L69" s="33"/>
      <c r="M69" s="33"/>
      <c r="N69" s="34"/>
      <c r="O69" s="34"/>
      <c r="P69" s="34"/>
      <c r="Q69" s="35"/>
      <c r="R69" s="35"/>
      <c r="S69" s="35"/>
      <c r="T69" s="38"/>
      <c r="U69" s="38"/>
      <c r="V69" s="38"/>
      <c r="W69" s="27"/>
      <c r="X69" s="27"/>
      <c r="Y69" s="27"/>
      <c r="Z69" s="28"/>
      <c r="AA69" s="28"/>
      <c r="AB69" s="28"/>
    </row>
    <row r="70" spans="1:28" ht="14.4">
      <c r="A70" s="80">
        <v>30</v>
      </c>
      <c r="B70" s="82" t="s">
        <v>46</v>
      </c>
      <c r="C70" s="81">
        <v>2</v>
      </c>
      <c r="D70" s="3">
        <v>3</v>
      </c>
      <c r="E70" s="14" t="s">
        <v>85</v>
      </c>
      <c r="F70" s="31" t="s">
        <v>92</v>
      </c>
      <c r="G70" s="14" t="s">
        <v>32</v>
      </c>
      <c r="H70" s="22" t="s">
        <v>73</v>
      </c>
      <c r="I70" s="22" t="s">
        <v>93</v>
      </c>
      <c r="J70" s="22" t="s">
        <v>94</v>
      </c>
      <c r="K70" s="30" t="s">
        <v>76</v>
      </c>
      <c r="L70" s="30" t="s">
        <v>95</v>
      </c>
      <c r="M70" s="30" t="s">
        <v>96</v>
      </c>
      <c r="N70" s="24"/>
      <c r="O70" s="24"/>
      <c r="P70" s="24"/>
      <c r="Q70" s="25"/>
      <c r="R70" s="25"/>
      <c r="S70" s="25"/>
      <c r="T70" s="26"/>
      <c r="U70" s="26"/>
      <c r="V70" s="26"/>
      <c r="W70" s="27"/>
      <c r="X70" s="27"/>
      <c r="Y70" s="27"/>
      <c r="Z70" s="28"/>
      <c r="AA70" s="28"/>
      <c r="AB70" s="28"/>
    </row>
    <row r="71" spans="1:28" ht="14.4">
      <c r="A71" s="2">
        <v>31</v>
      </c>
      <c r="B71" s="82" t="s">
        <v>48</v>
      </c>
      <c r="C71" s="81">
        <v>2</v>
      </c>
      <c r="D71" s="3">
        <v>6</v>
      </c>
      <c r="E71" s="14" t="s">
        <v>79</v>
      </c>
      <c r="F71" s="14" t="s">
        <v>426</v>
      </c>
      <c r="G71" s="14" t="s">
        <v>109</v>
      </c>
      <c r="H71" s="22" t="s">
        <v>73</v>
      </c>
      <c r="I71" s="22" t="s">
        <v>427</v>
      </c>
      <c r="J71" s="22" t="s">
        <v>121</v>
      </c>
      <c r="K71" s="30" t="s">
        <v>90</v>
      </c>
      <c r="L71" s="30" t="s">
        <v>428</v>
      </c>
      <c r="M71" s="30" t="s">
        <v>274</v>
      </c>
      <c r="N71" s="36" t="s">
        <v>85</v>
      </c>
      <c r="O71" s="36" t="s">
        <v>429</v>
      </c>
      <c r="P71" s="36" t="s">
        <v>430</v>
      </c>
      <c r="Q71" s="37" t="s">
        <v>82</v>
      </c>
      <c r="R71" s="37" t="s">
        <v>431</v>
      </c>
      <c r="S71" s="37" t="s">
        <v>432</v>
      </c>
      <c r="T71" s="41" t="s">
        <v>76</v>
      </c>
      <c r="U71" s="41" t="s">
        <v>433</v>
      </c>
      <c r="V71" s="41" t="s">
        <v>434</v>
      </c>
      <c r="W71" s="27"/>
      <c r="X71" s="27"/>
      <c r="Y71" s="27"/>
      <c r="Z71" s="28"/>
      <c r="AA71" s="28"/>
      <c r="AB71" s="28"/>
    </row>
    <row r="72" spans="1:28" ht="14.4">
      <c r="A72" s="2">
        <v>32</v>
      </c>
      <c r="B72" s="82" t="s">
        <v>49</v>
      </c>
      <c r="C72" s="81">
        <v>2</v>
      </c>
      <c r="D72" s="3">
        <v>2</v>
      </c>
      <c r="E72" s="14" t="s">
        <v>76</v>
      </c>
      <c r="F72" s="14" t="s">
        <v>144</v>
      </c>
      <c r="G72" s="14" t="s">
        <v>145</v>
      </c>
      <c r="H72" s="22" t="s">
        <v>73</v>
      </c>
      <c r="I72" s="22" t="s">
        <v>146</v>
      </c>
      <c r="J72" s="22" t="s">
        <v>147</v>
      </c>
      <c r="K72" s="33"/>
      <c r="L72" s="33"/>
      <c r="M72" s="33"/>
      <c r="N72" s="34"/>
      <c r="O72" s="34"/>
      <c r="P72" s="34"/>
      <c r="Q72" s="35"/>
      <c r="R72" s="35"/>
      <c r="S72" s="35"/>
      <c r="T72" s="38"/>
      <c r="U72" s="38"/>
      <c r="V72" s="38"/>
      <c r="W72" s="27"/>
      <c r="X72" s="27"/>
      <c r="Y72" s="27"/>
      <c r="Z72" s="28"/>
      <c r="AA72" s="28"/>
      <c r="AB72" s="28"/>
    </row>
    <row r="73" spans="1:28" ht="14.4">
      <c r="A73" s="80">
        <v>33</v>
      </c>
      <c r="B73" s="82" t="s">
        <v>375</v>
      </c>
      <c r="C73" s="81">
        <v>2</v>
      </c>
      <c r="D73" s="3">
        <v>1</v>
      </c>
      <c r="E73" s="14" t="s">
        <v>82</v>
      </c>
      <c r="F73" s="14" t="s">
        <v>376</v>
      </c>
      <c r="G73" s="14" t="s">
        <v>377</v>
      </c>
      <c r="H73" s="32"/>
      <c r="I73" s="32"/>
      <c r="J73" s="32"/>
      <c r="K73" s="62"/>
      <c r="L73" s="62"/>
      <c r="M73" s="62"/>
      <c r="N73" s="24"/>
      <c r="O73" s="24"/>
      <c r="P73" s="24"/>
      <c r="Q73" s="25"/>
      <c r="R73" s="25"/>
      <c r="S73" s="25"/>
      <c r="T73" s="26"/>
      <c r="U73" s="26"/>
      <c r="V73" s="26"/>
      <c r="W73" s="27"/>
      <c r="X73" s="27"/>
      <c r="Y73" s="27"/>
      <c r="Z73" s="28"/>
      <c r="AA73" s="28"/>
      <c r="AB73" s="28"/>
    </row>
    <row r="74" spans="1:28" ht="14.4">
      <c r="A74" s="80">
        <v>34</v>
      </c>
      <c r="B74" s="82" t="s">
        <v>53</v>
      </c>
      <c r="C74" s="81">
        <v>2</v>
      </c>
      <c r="D74" s="3">
        <v>3</v>
      </c>
      <c r="E74" s="14" t="s">
        <v>79</v>
      </c>
      <c r="F74" s="14" t="s">
        <v>489</v>
      </c>
      <c r="G74" s="14" t="s">
        <v>490</v>
      </c>
      <c r="H74" s="22" t="s">
        <v>76</v>
      </c>
      <c r="I74" s="22" t="s">
        <v>491</v>
      </c>
      <c r="J74" s="22" t="s">
        <v>320</v>
      </c>
      <c r="K74" s="30" t="s">
        <v>85</v>
      </c>
      <c r="L74" s="30" t="s">
        <v>492</v>
      </c>
      <c r="M74" s="30" t="s">
        <v>493</v>
      </c>
      <c r="N74" s="24"/>
      <c r="O74" s="24"/>
      <c r="P74" s="24"/>
      <c r="Q74" s="25"/>
      <c r="R74" s="25"/>
      <c r="S74" s="25"/>
      <c r="T74" s="26"/>
      <c r="U74" s="26"/>
      <c r="V74" s="26"/>
      <c r="W74" s="27"/>
      <c r="X74" s="27"/>
      <c r="Y74" s="27"/>
      <c r="Z74" s="28"/>
      <c r="AA74" s="28"/>
      <c r="AB74" s="28"/>
    </row>
    <row r="75" spans="1:28" ht="14.4">
      <c r="A75" s="80">
        <v>35</v>
      </c>
      <c r="B75" s="82" t="s">
        <v>55</v>
      </c>
      <c r="C75" s="81">
        <v>2</v>
      </c>
      <c r="D75" s="3">
        <v>2</v>
      </c>
      <c r="E75" s="14" t="s">
        <v>73</v>
      </c>
      <c r="F75" s="14" t="s">
        <v>74</v>
      </c>
      <c r="G75" s="14" t="s">
        <v>75</v>
      </c>
      <c r="H75" s="22" t="s">
        <v>76</v>
      </c>
      <c r="I75" s="22" t="s">
        <v>77</v>
      </c>
      <c r="J75" s="22" t="s">
        <v>78</v>
      </c>
      <c r="K75" s="23"/>
      <c r="L75" s="23"/>
      <c r="M75" s="23"/>
      <c r="N75" s="24"/>
      <c r="O75" s="24"/>
      <c r="P75" s="24"/>
      <c r="Q75" s="25"/>
      <c r="R75" s="25"/>
      <c r="S75" s="25"/>
      <c r="T75" s="26"/>
      <c r="U75" s="26"/>
      <c r="V75" s="26"/>
      <c r="W75" s="27"/>
      <c r="X75" s="27"/>
      <c r="Y75" s="27"/>
      <c r="Z75" s="28"/>
      <c r="AA75" s="28"/>
      <c r="AB75" s="28"/>
    </row>
    <row r="76" spans="1:28" ht="14.4">
      <c r="A76" s="2">
        <v>36</v>
      </c>
      <c r="B76" s="82" t="s">
        <v>58</v>
      </c>
      <c r="C76" s="81">
        <v>2</v>
      </c>
      <c r="D76" s="3">
        <v>1</v>
      </c>
      <c r="E76" s="14" t="s">
        <v>85</v>
      </c>
      <c r="F76" s="14" t="s">
        <v>97</v>
      </c>
      <c r="G76" s="14" t="s">
        <v>98</v>
      </c>
      <c r="H76" s="32"/>
      <c r="I76" s="32"/>
      <c r="J76" s="32"/>
      <c r="K76" s="33"/>
      <c r="L76" s="33"/>
      <c r="M76" s="33"/>
      <c r="N76" s="34"/>
      <c r="O76" s="34"/>
      <c r="P76" s="34"/>
      <c r="Q76" s="35"/>
      <c r="R76" s="35"/>
      <c r="S76" s="35"/>
      <c r="T76" s="26"/>
      <c r="U76" s="26"/>
      <c r="V76" s="26"/>
      <c r="W76" s="27"/>
      <c r="X76" s="27"/>
      <c r="Y76" s="27"/>
      <c r="Z76" s="28"/>
      <c r="AA76" s="28"/>
      <c r="AB76" s="28"/>
    </row>
    <row r="77" spans="1:28" ht="14.4">
      <c r="A77" s="2">
        <v>37</v>
      </c>
      <c r="B77" s="82" t="s">
        <v>59</v>
      </c>
      <c r="C77" s="81">
        <v>2</v>
      </c>
      <c r="D77" s="3">
        <v>2</v>
      </c>
      <c r="E77" s="14" t="s">
        <v>73</v>
      </c>
      <c r="F77" s="14" t="s">
        <v>521</v>
      </c>
      <c r="G77" s="14" t="s">
        <v>113</v>
      </c>
      <c r="H77" s="22" t="s">
        <v>79</v>
      </c>
      <c r="I77" s="22" t="s">
        <v>522</v>
      </c>
      <c r="J77" s="22" t="s">
        <v>256</v>
      </c>
      <c r="K77" s="23"/>
      <c r="L77" s="23"/>
      <c r="M77" s="23"/>
      <c r="N77" s="24"/>
      <c r="O77" s="24"/>
      <c r="P77" s="24"/>
      <c r="Q77" s="25"/>
      <c r="R77" s="25"/>
      <c r="S77" s="25"/>
      <c r="T77" s="26"/>
      <c r="U77" s="26"/>
      <c r="V77" s="26"/>
      <c r="W77" s="27"/>
      <c r="X77" s="27"/>
      <c r="Y77" s="27"/>
      <c r="Z77" s="28"/>
      <c r="AA77" s="28"/>
      <c r="AB77" s="28"/>
    </row>
    <row r="78" spans="1:28" ht="13.2">
      <c r="D78" s="64">
        <f>SUM(D3:D77)</f>
        <v>282</v>
      </c>
      <c r="E78" s="65"/>
      <c r="F78" s="65"/>
      <c r="G78" s="65"/>
      <c r="H78" s="66"/>
      <c r="I78" s="66"/>
      <c r="J78" s="66"/>
      <c r="K78" s="23"/>
      <c r="L78" s="23"/>
      <c r="M78" s="23"/>
      <c r="N78" s="24"/>
      <c r="O78" s="24"/>
      <c r="P78" s="24"/>
      <c r="Q78" s="25"/>
      <c r="R78" s="25"/>
      <c r="S78" s="25"/>
      <c r="T78" s="26"/>
      <c r="U78" s="26"/>
      <c r="V78" s="26"/>
      <c r="W78" s="27"/>
      <c r="X78" s="27"/>
      <c r="Y78" s="27"/>
      <c r="Z78" s="28"/>
      <c r="AA78" s="28"/>
      <c r="AB78" s="28"/>
    </row>
    <row r="79" spans="1:28" ht="13.2">
      <c r="A79" s="67"/>
      <c r="B79" s="67" t="s">
        <v>523</v>
      </c>
      <c r="C79" s="67" t="s">
        <v>524</v>
      </c>
      <c r="D79" s="67" t="s">
        <v>525</v>
      </c>
      <c r="E79" s="65"/>
      <c r="F79" s="65"/>
      <c r="G79" s="65"/>
      <c r="H79" s="66"/>
      <c r="I79" s="66"/>
      <c r="J79" s="66"/>
      <c r="K79" s="23"/>
      <c r="L79" s="23"/>
      <c r="M79" s="23"/>
      <c r="N79" s="24"/>
      <c r="O79" s="24"/>
      <c r="P79" s="24"/>
      <c r="Q79" s="25"/>
      <c r="R79" s="25"/>
      <c r="S79" s="25"/>
      <c r="T79" s="26"/>
      <c r="U79" s="26"/>
      <c r="V79" s="26"/>
      <c r="W79" s="27"/>
      <c r="X79" s="27"/>
      <c r="Y79" s="27"/>
      <c r="Z79" s="28"/>
      <c r="AA79" s="28"/>
      <c r="AB79" s="28"/>
    </row>
    <row r="80" spans="1:28" ht="13.2">
      <c r="A80" s="68"/>
      <c r="B80" s="68">
        <f>C80+D80</f>
        <v>74</v>
      </c>
      <c r="C80" s="67">
        <v>37</v>
      </c>
      <c r="D80" s="67">
        <v>37</v>
      </c>
      <c r="E80" s="65"/>
      <c r="F80" s="65"/>
      <c r="G80" s="65"/>
      <c r="H80" s="69"/>
      <c r="I80" s="69"/>
      <c r="J80" s="69"/>
      <c r="K80" s="70"/>
      <c r="L80" s="70"/>
      <c r="M80" s="70"/>
      <c r="N80" s="71"/>
      <c r="O80" s="71"/>
      <c r="P80" s="71"/>
      <c r="Q80" s="72"/>
      <c r="R80" s="72"/>
      <c r="S80" s="72"/>
      <c r="T80" s="73"/>
      <c r="U80" s="73"/>
      <c r="V80" s="73"/>
      <c r="W80" s="74"/>
      <c r="X80" s="74"/>
      <c r="Y80" s="74"/>
      <c r="Z80" s="75"/>
      <c r="AA80" s="75"/>
      <c r="AB80" s="75"/>
    </row>
    <row r="81" spans="1:28" ht="13.2">
      <c r="A81" s="67"/>
      <c r="B81" s="67" t="s">
        <v>526</v>
      </c>
      <c r="C81" s="67" t="s">
        <v>524</v>
      </c>
      <c r="D81" s="67" t="s">
        <v>525</v>
      </c>
      <c r="E81" s="65"/>
      <c r="F81" s="65"/>
      <c r="G81" s="65"/>
      <c r="H81" s="69"/>
      <c r="I81" s="69"/>
      <c r="J81" s="69"/>
      <c r="K81" s="70"/>
      <c r="L81" s="70"/>
      <c r="M81" s="70"/>
      <c r="N81" s="71"/>
      <c r="O81" s="71"/>
      <c r="P81" s="71"/>
      <c r="Q81" s="72"/>
      <c r="R81" s="72"/>
      <c r="S81" s="72"/>
      <c r="T81" s="73"/>
      <c r="U81" s="73"/>
      <c r="V81" s="73"/>
      <c r="W81" s="74"/>
      <c r="X81" s="74"/>
      <c r="Y81" s="74"/>
      <c r="Z81" s="75"/>
      <c r="AA81" s="75"/>
      <c r="AB81" s="75"/>
    </row>
    <row r="82" spans="1:28" ht="13.2">
      <c r="A82" s="76"/>
      <c r="B82" s="76" t="e">
        <f t="shared" ref="B82:D82" si="0">B84+B86+B88+B90+B92+B94+B96</f>
        <v>#REF!</v>
      </c>
      <c r="C82" s="67">
        <f t="shared" si="0"/>
        <v>137</v>
      </c>
      <c r="D82" s="67" t="e">
        <f t="shared" si="0"/>
        <v>#REF!</v>
      </c>
      <c r="E82" s="65"/>
      <c r="F82" s="65"/>
      <c r="G82" s="65"/>
      <c r="H82" s="69"/>
      <c r="I82" s="69"/>
      <c r="J82" s="69"/>
      <c r="K82" s="70"/>
      <c r="L82" s="70"/>
      <c r="M82" s="70"/>
      <c r="N82" s="71"/>
      <c r="O82" s="71"/>
      <c r="P82" s="71"/>
      <c r="Q82" s="72"/>
      <c r="R82" s="72"/>
      <c r="S82" s="72"/>
      <c r="T82" s="73"/>
      <c r="U82" s="73"/>
      <c r="V82" s="73"/>
      <c r="W82" s="74"/>
      <c r="X82" s="74"/>
      <c r="Y82" s="74"/>
      <c r="Z82" s="75"/>
      <c r="AA82" s="75"/>
      <c r="AB82" s="75"/>
    </row>
    <row r="83" spans="1:28" ht="13.2">
      <c r="A83" s="67"/>
      <c r="B83" s="67" t="s">
        <v>527</v>
      </c>
      <c r="C83" s="67" t="s">
        <v>524</v>
      </c>
      <c r="D83" s="67" t="s">
        <v>525</v>
      </c>
      <c r="E83" s="65"/>
      <c r="F83" s="65"/>
      <c r="G83" s="65"/>
      <c r="H83" s="69"/>
      <c r="I83" s="69"/>
      <c r="J83" s="69"/>
      <c r="K83" s="70"/>
      <c r="L83" s="70"/>
      <c r="M83" s="70"/>
      <c r="N83" s="71"/>
      <c r="O83" s="71"/>
      <c r="P83" s="71"/>
      <c r="Q83" s="72"/>
      <c r="R83" s="72"/>
      <c r="S83" s="72"/>
      <c r="T83" s="73"/>
      <c r="U83" s="73"/>
      <c r="V83" s="73"/>
      <c r="W83" s="74"/>
      <c r="X83" s="74"/>
      <c r="Y83" s="74"/>
      <c r="Z83" s="75"/>
      <c r="AA83" s="75"/>
      <c r="AB83" s="75"/>
    </row>
    <row r="84" spans="1:28" ht="16.2">
      <c r="A84" s="76"/>
      <c r="B84" s="76" t="e">
        <f>SUM(C84:D84)</f>
        <v>#REF!</v>
      </c>
      <c r="C84" s="77">
        <f>'D1 All-State Nominations'!J3</f>
        <v>40</v>
      </c>
      <c r="D84" s="76" t="e">
        <f>'[1]D2 All-State Nominations'!J3</f>
        <v>#REF!</v>
      </c>
      <c r="E84" s="65"/>
      <c r="F84" s="65"/>
      <c r="G84" s="65"/>
      <c r="H84" s="69"/>
      <c r="I84" s="69"/>
      <c r="J84" s="69"/>
      <c r="K84" s="70"/>
      <c r="L84" s="70"/>
      <c r="M84" s="70"/>
      <c r="N84" s="71"/>
      <c r="O84" s="71"/>
      <c r="P84" s="71"/>
      <c r="Q84" s="72"/>
      <c r="R84" s="72"/>
      <c r="S84" s="72"/>
      <c r="T84" s="73"/>
      <c r="U84" s="73"/>
      <c r="V84" s="73"/>
      <c r="W84" s="74"/>
      <c r="X84" s="74"/>
      <c r="Y84" s="74"/>
      <c r="Z84" s="75"/>
      <c r="AA84" s="75"/>
      <c r="AB84" s="75"/>
    </row>
    <row r="85" spans="1:28" ht="13.2">
      <c r="A85" s="67"/>
      <c r="B85" s="67" t="s">
        <v>528</v>
      </c>
      <c r="C85" s="67" t="s">
        <v>524</v>
      </c>
      <c r="D85" s="67" t="s">
        <v>525</v>
      </c>
      <c r="E85" s="65"/>
      <c r="F85" s="65"/>
      <c r="G85" s="65"/>
      <c r="H85" s="69"/>
      <c r="I85" s="69"/>
      <c r="J85" s="69"/>
      <c r="K85" s="70"/>
      <c r="L85" s="70"/>
      <c r="M85" s="70"/>
      <c r="N85" s="71"/>
      <c r="O85" s="71"/>
      <c r="P85" s="71"/>
      <c r="Q85" s="72"/>
      <c r="R85" s="72"/>
      <c r="S85" s="72"/>
      <c r="T85" s="73"/>
      <c r="U85" s="73"/>
      <c r="V85" s="73"/>
      <c r="W85" s="74"/>
      <c r="X85" s="74"/>
      <c r="Y85" s="74"/>
      <c r="Z85" s="75"/>
      <c r="AA85" s="75"/>
      <c r="AB85" s="75"/>
    </row>
    <row r="86" spans="1:28" ht="13.2">
      <c r="A86" s="76"/>
      <c r="B86" s="76" t="e">
        <f>SUM(C86:D86)</f>
        <v>#REF!</v>
      </c>
      <c r="C86" s="76">
        <f>'D1 All-State Nominations'!G3</f>
        <v>30</v>
      </c>
      <c r="D86" s="76" t="e">
        <f>'[1]D2 All-State Nominations'!G3</f>
        <v>#REF!</v>
      </c>
      <c r="E86" s="65"/>
      <c r="F86" s="65"/>
      <c r="G86" s="65"/>
      <c r="H86" s="69"/>
      <c r="I86" s="69"/>
      <c r="J86" s="69"/>
      <c r="K86" s="70"/>
      <c r="L86" s="70"/>
      <c r="M86" s="70"/>
      <c r="N86" s="71"/>
      <c r="O86" s="71"/>
      <c r="P86" s="71"/>
      <c r="Q86" s="72"/>
      <c r="R86" s="72"/>
      <c r="S86" s="72"/>
      <c r="T86" s="73"/>
      <c r="U86" s="73"/>
      <c r="V86" s="73"/>
      <c r="W86" s="74"/>
      <c r="X86" s="74"/>
      <c r="Y86" s="74"/>
      <c r="Z86" s="75"/>
      <c r="AA86" s="75"/>
      <c r="AB86" s="75"/>
    </row>
    <row r="87" spans="1:28" ht="13.2">
      <c r="A87" s="67"/>
      <c r="B87" s="67" t="s">
        <v>529</v>
      </c>
      <c r="C87" s="67" t="s">
        <v>524</v>
      </c>
      <c r="D87" s="67" t="s">
        <v>525</v>
      </c>
      <c r="E87" s="65"/>
      <c r="F87" s="65"/>
      <c r="G87" s="65"/>
      <c r="H87" s="69"/>
      <c r="I87" s="69"/>
      <c r="J87" s="69"/>
      <c r="K87" s="70"/>
      <c r="L87" s="70"/>
      <c r="M87" s="70"/>
      <c r="N87" s="71"/>
      <c r="O87" s="71"/>
      <c r="P87" s="71"/>
      <c r="Q87" s="72"/>
      <c r="R87" s="72"/>
      <c r="S87" s="72"/>
      <c r="T87" s="73"/>
      <c r="U87" s="73"/>
      <c r="V87" s="73"/>
      <c r="W87" s="74"/>
      <c r="X87" s="74"/>
      <c r="Y87" s="74"/>
      <c r="Z87" s="75"/>
      <c r="AA87" s="75"/>
      <c r="AB87" s="75"/>
    </row>
    <row r="88" spans="1:28" ht="13.2">
      <c r="A88" s="76"/>
      <c r="B88" s="76" t="e">
        <f>SUM(C88:D88)</f>
        <v>#REF!</v>
      </c>
      <c r="C88" s="76">
        <f>'D1 All-State Nominations'!D3</f>
        <v>22</v>
      </c>
      <c r="D88" s="76" t="e">
        <f>'[1]D2 All-State Nominations'!D3</f>
        <v>#REF!</v>
      </c>
      <c r="E88" s="65"/>
      <c r="F88" s="65"/>
      <c r="G88" s="65"/>
      <c r="H88" s="69"/>
      <c r="I88" s="69"/>
      <c r="J88" s="69"/>
      <c r="K88" s="70"/>
      <c r="L88" s="70"/>
      <c r="M88" s="70"/>
      <c r="N88" s="71"/>
      <c r="O88" s="71"/>
      <c r="P88" s="71"/>
      <c r="Q88" s="72"/>
      <c r="R88" s="72"/>
      <c r="S88" s="72"/>
      <c r="T88" s="73"/>
      <c r="U88" s="73"/>
      <c r="V88" s="73"/>
      <c r="W88" s="74"/>
      <c r="X88" s="74"/>
      <c r="Y88" s="74"/>
      <c r="Z88" s="75"/>
      <c r="AA88" s="75"/>
      <c r="AB88" s="75"/>
    </row>
    <row r="89" spans="1:28" ht="13.2">
      <c r="A89" s="67"/>
      <c r="B89" s="67" t="s">
        <v>530</v>
      </c>
      <c r="C89" s="67" t="s">
        <v>524</v>
      </c>
      <c r="D89" s="67" t="s">
        <v>525</v>
      </c>
      <c r="E89" s="78"/>
      <c r="F89" s="78"/>
      <c r="G89" s="78"/>
      <c r="H89" s="69"/>
      <c r="I89" s="69"/>
      <c r="J89" s="69"/>
      <c r="K89" s="70"/>
      <c r="L89" s="70"/>
      <c r="M89" s="70"/>
      <c r="N89" s="71"/>
      <c r="O89" s="71"/>
      <c r="P89" s="71"/>
      <c r="Q89" s="72"/>
      <c r="R89" s="72"/>
      <c r="S89" s="72"/>
      <c r="T89" s="73"/>
      <c r="U89" s="73"/>
      <c r="V89" s="73"/>
      <c r="W89" s="74"/>
      <c r="X89" s="74"/>
      <c r="Y89" s="74"/>
      <c r="Z89" s="75"/>
      <c r="AA89" s="75"/>
      <c r="AB89" s="75"/>
    </row>
    <row r="90" spans="1:28" ht="16.2">
      <c r="A90" s="76"/>
      <c r="B90" s="76" t="e">
        <f>SUM(C90:D90)</f>
        <v>#REF!</v>
      </c>
      <c r="C90" s="77">
        <f>'D1 All-State Nominations'!P3</f>
        <v>8</v>
      </c>
      <c r="D90" s="76" t="e">
        <f>'[1]D2 All-State Nominations'!P3</f>
        <v>#REF!</v>
      </c>
      <c r="E90" s="78"/>
      <c r="F90" s="78"/>
      <c r="G90" s="78"/>
      <c r="H90" s="69"/>
      <c r="I90" s="69"/>
      <c r="J90" s="69"/>
      <c r="K90" s="70"/>
      <c r="L90" s="70"/>
      <c r="M90" s="70"/>
      <c r="N90" s="71"/>
      <c r="O90" s="71"/>
      <c r="P90" s="71"/>
      <c r="Q90" s="72"/>
      <c r="R90" s="72"/>
      <c r="S90" s="72"/>
      <c r="T90" s="73"/>
      <c r="U90" s="73"/>
      <c r="V90" s="73"/>
      <c r="W90" s="74"/>
      <c r="X90" s="74"/>
      <c r="Y90" s="74"/>
      <c r="Z90" s="75"/>
      <c r="AA90" s="75"/>
      <c r="AB90" s="75"/>
    </row>
    <row r="91" spans="1:28" ht="13.2">
      <c r="A91" s="67"/>
      <c r="B91" s="67" t="s">
        <v>531</v>
      </c>
      <c r="C91" s="67" t="s">
        <v>524</v>
      </c>
      <c r="D91" s="67" t="s">
        <v>525</v>
      </c>
      <c r="E91" s="78"/>
      <c r="F91" s="78"/>
      <c r="G91" s="78"/>
      <c r="H91" s="69"/>
      <c r="I91" s="69"/>
      <c r="J91" s="69"/>
      <c r="K91" s="70"/>
      <c r="L91" s="70"/>
      <c r="M91" s="70"/>
      <c r="N91" s="71"/>
      <c r="O91" s="71"/>
      <c r="P91" s="71"/>
      <c r="Q91" s="72"/>
      <c r="R91" s="72"/>
      <c r="S91" s="72"/>
      <c r="T91" s="73"/>
      <c r="U91" s="73"/>
      <c r="V91" s="73"/>
      <c r="W91" s="74"/>
      <c r="X91" s="74"/>
      <c r="Y91" s="74"/>
      <c r="Z91" s="75"/>
      <c r="AA91" s="75"/>
      <c r="AB91" s="75"/>
    </row>
    <row r="92" spans="1:28" ht="16.2">
      <c r="A92" s="76"/>
      <c r="B92" s="76" t="e">
        <f>SUM(C92:D92)</f>
        <v>#REF!</v>
      </c>
      <c r="C92" s="77">
        <f>'D1 All-State Nominations'!M3</f>
        <v>8</v>
      </c>
      <c r="D92" s="76" t="e">
        <f>'[1]D2 All-State Nominations'!N3</f>
        <v>#REF!</v>
      </c>
      <c r="E92" s="79"/>
      <c r="F92" s="78"/>
      <c r="G92" s="78"/>
      <c r="H92" s="69"/>
      <c r="I92" s="69"/>
      <c r="J92" s="69"/>
      <c r="K92" s="70"/>
      <c r="L92" s="70"/>
      <c r="M92" s="70"/>
      <c r="N92" s="71"/>
      <c r="O92" s="71"/>
      <c r="P92" s="71"/>
      <c r="Q92" s="72"/>
      <c r="R92" s="72"/>
      <c r="S92" s="72"/>
      <c r="T92" s="73"/>
      <c r="U92" s="73"/>
      <c r="V92" s="73"/>
      <c r="W92" s="74"/>
      <c r="X92" s="74"/>
      <c r="Y92" s="74"/>
      <c r="Z92" s="75"/>
      <c r="AA92" s="75"/>
      <c r="AB92" s="75"/>
    </row>
    <row r="93" spans="1:28" ht="13.2">
      <c r="A93" s="67"/>
      <c r="B93" s="67" t="s">
        <v>532</v>
      </c>
      <c r="C93" s="67" t="s">
        <v>524</v>
      </c>
      <c r="D93" s="67" t="s">
        <v>525</v>
      </c>
      <c r="E93" s="78"/>
      <c r="F93" s="78"/>
      <c r="G93" s="78"/>
      <c r="H93" s="69"/>
      <c r="I93" s="69"/>
      <c r="J93" s="69"/>
      <c r="K93" s="70"/>
      <c r="L93" s="70"/>
      <c r="M93" s="70"/>
      <c r="N93" s="71"/>
      <c r="O93" s="71"/>
      <c r="P93" s="71"/>
      <c r="Q93" s="72"/>
      <c r="R93" s="72"/>
      <c r="S93" s="72"/>
      <c r="T93" s="73"/>
      <c r="U93" s="73"/>
      <c r="V93" s="73"/>
      <c r="W93" s="74"/>
      <c r="X93" s="74"/>
      <c r="Y93" s="74"/>
      <c r="Z93" s="75"/>
      <c r="AA93" s="75"/>
      <c r="AB93" s="75"/>
    </row>
    <row r="94" spans="1:28" ht="16.2">
      <c r="A94" s="76"/>
      <c r="B94" s="76" t="e">
        <f>SUM(C94:D94)</f>
        <v>#REF!</v>
      </c>
      <c r="C94" s="77">
        <f>'D1 All-State Nominations'!S3</f>
        <v>10</v>
      </c>
      <c r="D94" s="76" t="e">
        <f>'[1]D2 All-State Nominations'!S3</f>
        <v>#REF!</v>
      </c>
      <c r="E94" s="78"/>
      <c r="F94" s="78"/>
      <c r="G94" s="78"/>
      <c r="H94" s="69"/>
      <c r="I94" s="69"/>
      <c r="J94" s="69"/>
      <c r="K94" s="70"/>
      <c r="L94" s="70"/>
      <c r="M94" s="70"/>
      <c r="N94" s="71"/>
      <c r="O94" s="71"/>
      <c r="P94" s="71"/>
      <c r="Q94" s="72"/>
      <c r="R94" s="72"/>
      <c r="S94" s="72"/>
      <c r="T94" s="73"/>
      <c r="U94" s="73"/>
      <c r="V94" s="73"/>
      <c r="W94" s="74"/>
      <c r="X94" s="74"/>
      <c r="Y94" s="74"/>
      <c r="Z94" s="75"/>
      <c r="AA94" s="75"/>
      <c r="AB94" s="75"/>
    </row>
    <row r="95" spans="1:28" ht="13.2">
      <c r="A95" s="67"/>
      <c r="B95" s="67" t="s">
        <v>533</v>
      </c>
      <c r="C95" s="67" t="s">
        <v>524</v>
      </c>
      <c r="D95" s="67" t="s">
        <v>525</v>
      </c>
      <c r="E95" s="78"/>
      <c r="F95" s="78"/>
      <c r="G95" s="78"/>
      <c r="H95" s="69"/>
      <c r="I95" s="69"/>
      <c r="J95" s="69"/>
      <c r="K95" s="70"/>
      <c r="L95" s="70"/>
      <c r="M95" s="70"/>
      <c r="N95" s="71"/>
      <c r="O95" s="71"/>
      <c r="P95" s="71"/>
      <c r="Q95" s="72"/>
      <c r="R95" s="72"/>
      <c r="S95" s="72"/>
      <c r="T95" s="73"/>
      <c r="U95" s="73"/>
      <c r="V95" s="73"/>
      <c r="W95" s="74"/>
      <c r="X95" s="74"/>
      <c r="Y95" s="74"/>
      <c r="Z95" s="75"/>
      <c r="AA95" s="75"/>
      <c r="AB95" s="75"/>
    </row>
    <row r="96" spans="1:28" ht="16.2">
      <c r="A96" s="76"/>
      <c r="B96" s="76" t="e">
        <f>SUM(C96:D96)</f>
        <v>#REF!</v>
      </c>
      <c r="C96" s="77">
        <f>'D1 All-State Nominations'!A3</f>
        <v>19</v>
      </c>
      <c r="D96" s="76" t="e">
        <f>'[1]D2 All-State Nominations'!A3</f>
        <v>#REF!</v>
      </c>
      <c r="E96" s="78"/>
      <c r="F96" s="78"/>
      <c r="G96" s="78"/>
      <c r="H96" s="69"/>
      <c r="I96" s="69"/>
      <c r="J96" s="69"/>
      <c r="K96" s="70"/>
      <c r="L96" s="70"/>
      <c r="M96" s="70"/>
      <c r="N96" s="71"/>
      <c r="O96" s="71"/>
      <c r="P96" s="71"/>
      <c r="Q96" s="72"/>
      <c r="R96" s="72"/>
      <c r="S96" s="72"/>
      <c r="T96" s="73"/>
      <c r="U96" s="73"/>
      <c r="V96" s="73"/>
      <c r="W96" s="74"/>
      <c r="X96" s="74"/>
      <c r="Y96" s="74"/>
      <c r="Z96" s="75"/>
      <c r="AA96" s="75"/>
      <c r="AB96" s="75"/>
    </row>
    <row r="97" spans="1:28" ht="16.2">
      <c r="A97" s="76"/>
      <c r="B97" s="76"/>
      <c r="C97" s="77"/>
      <c r="D97" s="76"/>
      <c r="E97" s="78"/>
      <c r="F97" s="78"/>
      <c r="G97" s="78"/>
      <c r="H97" s="69"/>
      <c r="I97" s="69"/>
      <c r="J97" s="69"/>
      <c r="K97" s="70"/>
      <c r="L97" s="70"/>
      <c r="M97" s="70"/>
      <c r="N97" s="71"/>
      <c r="O97" s="71"/>
      <c r="P97" s="71"/>
      <c r="Q97" s="72"/>
      <c r="R97" s="72"/>
      <c r="S97" s="72"/>
      <c r="T97" s="73"/>
      <c r="U97" s="73"/>
      <c r="V97" s="73"/>
      <c r="W97" s="74"/>
      <c r="X97" s="74"/>
      <c r="Y97" s="74"/>
      <c r="Z97" s="75"/>
      <c r="AA97" s="75"/>
      <c r="AB97" s="75"/>
    </row>
    <row r="98" spans="1:28" ht="16.2">
      <c r="A98" s="76"/>
      <c r="B98" s="76"/>
      <c r="C98" s="77"/>
      <c r="D98" s="76"/>
      <c r="E98" s="78"/>
      <c r="F98" s="78"/>
      <c r="G98" s="78"/>
      <c r="H98" s="69"/>
      <c r="I98" s="69"/>
      <c r="J98" s="69"/>
      <c r="K98" s="70"/>
      <c r="L98" s="70"/>
      <c r="M98" s="70"/>
      <c r="N98" s="71"/>
      <c r="O98" s="71"/>
      <c r="P98" s="71"/>
      <c r="Q98" s="72"/>
      <c r="R98" s="72"/>
      <c r="S98" s="72"/>
      <c r="T98" s="73"/>
      <c r="U98" s="73"/>
      <c r="V98" s="73"/>
      <c r="W98" s="74"/>
      <c r="X98" s="74"/>
      <c r="Y98" s="74"/>
      <c r="Z98" s="75"/>
      <c r="AA98" s="75"/>
      <c r="AB98" s="75"/>
    </row>
    <row r="99" spans="1:28" ht="16.2">
      <c r="A99" s="76"/>
      <c r="B99" s="76"/>
      <c r="C99" s="77"/>
      <c r="D99" s="76"/>
      <c r="E99" s="78"/>
      <c r="F99" s="78"/>
      <c r="G99" s="78"/>
      <c r="H99" s="69"/>
      <c r="I99" s="69"/>
      <c r="J99" s="69"/>
      <c r="K99" s="70"/>
      <c r="L99" s="70"/>
      <c r="M99" s="70"/>
      <c r="N99" s="71"/>
      <c r="O99" s="71"/>
      <c r="P99" s="71"/>
      <c r="Q99" s="72"/>
      <c r="R99" s="72"/>
      <c r="S99" s="72"/>
      <c r="T99" s="73"/>
      <c r="U99" s="73"/>
      <c r="V99" s="73"/>
      <c r="W99" s="74"/>
      <c r="X99" s="74"/>
      <c r="Y99" s="74"/>
      <c r="Z99" s="75"/>
      <c r="AA99" s="75"/>
      <c r="AB99" s="75"/>
    </row>
    <row r="100" spans="1:28" ht="16.2">
      <c r="A100" s="76"/>
      <c r="B100" s="76"/>
      <c r="C100" s="77"/>
      <c r="D100" s="76"/>
      <c r="E100" s="78"/>
      <c r="F100" s="78"/>
      <c r="G100" s="78"/>
      <c r="H100" s="69"/>
      <c r="I100" s="69"/>
      <c r="J100" s="69"/>
      <c r="K100" s="70"/>
      <c r="L100" s="70"/>
      <c r="M100" s="70"/>
      <c r="N100" s="71"/>
      <c r="O100" s="71"/>
      <c r="P100" s="71"/>
      <c r="Q100" s="72"/>
      <c r="R100" s="72"/>
      <c r="S100" s="72"/>
      <c r="T100" s="73"/>
      <c r="U100" s="73"/>
      <c r="V100" s="73"/>
      <c r="W100" s="74"/>
      <c r="X100" s="74"/>
      <c r="Y100" s="74"/>
      <c r="Z100" s="75"/>
      <c r="AA100" s="75"/>
      <c r="AB100" s="75"/>
    </row>
    <row r="101" spans="1:28" ht="16.2">
      <c r="A101" s="76"/>
      <c r="B101" s="76"/>
      <c r="C101" s="77"/>
      <c r="D101" s="76"/>
      <c r="E101" s="78"/>
      <c r="F101" s="78"/>
      <c r="G101" s="78"/>
      <c r="H101" s="69"/>
      <c r="I101" s="69"/>
      <c r="J101" s="69"/>
      <c r="K101" s="70"/>
      <c r="L101" s="70"/>
      <c r="M101" s="70"/>
      <c r="N101" s="71"/>
      <c r="O101" s="71"/>
      <c r="P101" s="71"/>
      <c r="Q101" s="72"/>
      <c r="R101" s="72"/>
      <c r="S101" s="72"/>
      <c r="T101" s="73"/>
      <c r="U101" s="73"/>
      <c r="V101" s="73"/>
      <c r="W101" s="74"/>
      <c r="X101" s="74"/>
      <c r="Y101" s="74"/>
      <c r="Z101" s="75"/>
      <c r="AA101" s="75"/>
      <c r="AB101" s="75"/>
    </row>
    <row r="102" spans="1:28" ht="16.2">
      <c r="A102" s="76"/>
      <c r="B102" s="76"/>
      <c r="C102" s="77"/>
      <c r="D102" s="76"/>
      <c r="E102" s="78"/>
      <c r="F102" s="78"/>
      <c r="G102" s="78"/>
      <c r="H102" s="69"/>
      <c r="I102" s="69"/>
      <c r="J102" s="69"/>
      <c r="K102" s="70"/>
      <c r="L102" s="70"/>
      <c r="M102" s="70"/>
      <c r="N102" s="71"/>
      <c r="O102" s="71"/>
      <c r="P102" s="71"/>
      <c r="Q102" s="72"/>
      <c r="R102" s="72"/>
      <c r="S102" s="72"/>
      <c r="T102" s="73"/>
      <c r="U102" s="73"/>
      <c r="V102" s="73"/>
      <c r="W102" s="74"/>
      <c r="X102" s="74"/>
      <c r="Y102" s="74"/>
      <c r="Z102" s="75"/>
      <c r="AA102" s="75"/>
      <c r="AB102" s="75"/>
    </row>
    <row r="103" spans="1:28" ht="16.2">
      <c r="A103" s="76"/>
      <c r="B103" s="76"/>
      <c r="C103" s="77"/>
      <c r="D103" s="76"/>
      <c r="E103" s="78"/>
      <c r="F103" s="78"/>
      <c r="G103" s="78"/>
      <c r="H103" s="69"/>
      <c r="I103" s="69"/>
      <c r="J103" s="69"/>
      <c r="K103" s="70"/>
      <c r="L103" s="70"/>
      <c r="M103" s="70"/>
      <c r="N103" s="71"/>
      <c r="O103" s="71"/>
      <c r="P103" s="71"/>
      <c r="Q103" s="72"/>
      <c r="R103" s="72"/>
      <c r="S103" s="72"/>
      <c r="T103" s="73"/>
      <c r="U103" s="73"/>
      <c r="V103" s="73"/>
      <c r="W103" s="74"/>
      <c r="X103" s="74"/>
      <c r="Y103" s="74"/>
      <c r="Z103" s="75"/>
      <c r="AA103" s="75"/>
      <c r="AB103" s="75"/>
    </row>
    <row r="104" spans="1:28" ht="16.2">
      <c r="A104" s="76"/>
      <c r="B104" s="76"/>
      <c r="C104" s="77"/>
      <c r="D104" s="76"/>
      <c r="E104" s="78"/>
      <c r="F104" s="78"/>
      <c r="G104" s="78"/>
      <c r="H104" s="69"/>
      <c r="I104" s="69"/>
      <c r="J104" s="69"/>
      <c r="K104" s="70"/>
      <c r="L104" s="70"/>
      <c r="M104" s="70"/>
      <c r="N104" s="71"/>
      <c r="O104" s="71"/>
      <c r="P104" s="71"/>
      <c r="Q104" s="72"/>
      <c r="R104" s="72"/>
      <c r="S104" s="72"/>
      <c r="T104" s="73"/>
      <c r="U104" s="73"/>
      <c r="V104" s="73"/>
      <c r="W104" s="74"/>
      <c r="X104" s="74"/>
      <c r="Y104" s="74"/>
      <c r="Z104" s="75"/>
      <c r="AA104" s="75"/>
      <c r="AB104" s="75"/>
    </row>
    <row r="105" spans="1:28" ht="16.2">
      <c r="A105" s="76"/>
      <c r="B105" s="76"/>
      <c r="C105" s="77"/>
      <c r="D105" s="76"/>
      <c r="E105" s="78"/>
      <c r="F105" s="78"/>
      <c r="G105" s="78"/>
      <c r="H105" s="69"/>
      <c r="I105" s="69"/>
      <c r="J105" s="69"/>
      <c r="K105" s="70"/>
      <c r="L105" s="70"/>
      <c r="M105" s="70"/>
      <c r="N105" s="71"/>
      <c r="O105" s="71"/>
      <c r="P105" s="71"/>
      <c r="Q105" s="72"/>
      <c r="R105" s="72"/>
      <c r="S105" s="72"/>
      <c r="T105" s="73"/>
      <c r="U105" s="73"/>
      <c r="V105" s="73"/>
      <c r="W105" s="74"/>
      <c r="X105" s="74"/>
      <c r="Y105" s="74"/>
      <c r="Z105" s="75"/>
      <c r="AA105" s="75"/>
      <c r="AB105" s="75"/>
    </row>
    <row r="106" spans="1:28" ht="16.2">
      <c r="A106" s="76"/>
      <c r="B106" s="76"/>
      <c r="C106" s="77"/>
      <c r="D106" s="76"/>
      <c r="E106" s="78"/>
      <c r="F106" s="78"/>
      <c r="G106" s="78"/>
      <c r="H106" s="69"/>
      <c r="I106" s="69"/>
      <c r="J106" s="69"/>
      <c r="K106" s="70"/>
      <c r="L106" s="70"/>
      <c r="M106" s="70"/>
      <c r="N106" s="71"/>
      <c r="O106" s="71"/>
      <c r="P106" s="71"/>
      <c r="Q106" s="72"/>
      <c r="R106" s="72"/>
      <c r="S106" s="72"/>
      <c r="T106" s="73"/>
      <c r="U106" s="73"/>
      <c r="V106" s="73"/>
      <c r="W106" s="74"/>
      <c r="X106" s="74"/>
      <c r="Y106" s="74"/>
      <c r="Z106" s="75"/>
      <c r="AA106" s="75"/>
      <c r="AB106" s="75"/>
    </row>
    <row r="107" spans="1:28" ht="16.2">
      <c r="A107" s="76"/>
      <c r="B107" s="76"/>
      <c r="C107" s="77"/>
      <c r="D107" s="76"/>
      <c r="E107" s="78"/>
      <c r="F107" s="78"/>
      <c r="G107" s="78"/>
      <c r="H107" s="69"/>
      <c r="I107" s="69"/>
      <c r="J107" s="69"/>
      <c r="K107" s="70"/>
      <c r="L107" s="70"/>
      <c r="M107" s="70"/>
      <c r="N107" s="71"/>
      <c r="O107" s="71"/>
      <c r="P107" s="71"/>
      <c r="Q107" s="72"/>
      <c r="R107" s="72"/>
      <c r="S107" s="72"/>
      <c r="T107" s="73"/>
      <c r="U107" s="73"/>
      <c r="V107" s="73"/>
      <c r="W107" s="74"/>
      <c r="X107" s="74"/>
      <c r="Y107" s="74"/>
      <c r="Z107" s="75"/>
      <c r="AA107" s="75"/>
      <c r="AB107" s="75"/>
    </row>
    <row r="108" spans="1:28" ht="16.2">
      <c r="A108" s="76"/>
      <c r="B108" s="76"/>
      <c r="C108" s="77"/>
      <c r="D108" s="76"/>
      <c r="E108" s="78"/>
      <c r="F108" s="78"/>
      <c r="G108" s="78"/>
      <c r="H108" s="69"/>
      <c r="I108" s="69"/>
      <c r="J108" s="69"/>
      <c r="K108" s="70"/>
      <c r="L108" s="70"/>
      <c r="M108" s="70"/>
      <c r="N108" s="71"/>
      <c r="O108" s="71"/>
      <c r="P108" s="71"/>
      <c r="Q108" s="72"/>
      <c r="R108" s="72"/>
      <c r="S108" s="72"/>
      <c r="T108" s="73"/>
      <c r="U108" s="73"/>
      <c r="V108" s="73"/>
      <c r="W108" s="74"/>
      <c r="X108" s="74"/>
      <c r="Y108" s="74"/>
      <c r="Z108" s="75"/>
      <c r="AA108" s="75"/>
      <c r="AB108" s="75"/>
    </row>
    <row r="109" spans="1:28" ht="16.2">
      <c r="A109" s="76"/>
      <c r="B109" s="76"/>
      <c r="C109" s="77"/>
      <c r="D109" s="76"/>
      <c r="E109" s="78"/>
      <c r="F109" s="78"/>
      <c r="G109" s="78"/>
      <c r="H109" s="69"/>
      <c r="I109" s="69"/>
      <c r="J109" s="69"/>
      <c r="K109" s="70"/>
      <c r="L109" s="70"/>
      <c r="M109" s="70"/>
      <c r="N109" s="71"/>
      <c r="O109" s="71"/>
      <c r="P109" s="71"/>
      <c r="Q109" s="72"/>
      <c r="R109" s="72"/>
      <c r="S109" s="72"/>
      <c r="T109" s="73"/>
      <c r="U109" s="73"/>
      <c r="V109" s="73"/>
      <c r="W109" s="74"/>
      <c r="X109" s="74"/>
      <c r="Y109" s="74"/>
      <c r="Z109" s="75"/>
      <c r="AA109" s="75"/>
      <c r="AB109" s="75"/>
    </row>
    <row r="110" spans="1:28" ht="16.2">
      <c r="A110" s="76"/>
      <c r="B110" s="76"/>
      <c r="C110" s="77"/>
      <c r="D110" s="76"/>
      <c r="E110" s="78"/>
      <c r="F110" s="78"/>
      <c r="G110" s="78"/>
      <c r="H110" s="69"/>
      <c r="I110" s="69"/>
      <c r="J110" s="69"/>
      <c r="K110" s="70"/>
      <c r="L110" s="70"/>
      <c r="M110" s="70"/>
      <c r="N110" s="71"/>
      <c r="O110" s="71"/>
      <c r="P110" s="71"/>
      <c r="Q110" s="72"/>
      <c r="R110" s="72"/>
      <c r="S110" s="72"/>
      <c r="T110" s="73"/>
      <c r="U110" s="73"/>
      <c r="V110" s="73"/>
      <c r="W110" s="74"/>
      <c r="X110" s="74"/>
      <c r="Y110" s="74"/>
      <c r="Z110" s="75"/>
      <c r="AA110" s="75"/>
      <c r="AB110" s="75"/>
    </row>
    <row r="111" spans="1:28" ht="16.2">
      <c r="A111" s="76"/>
      <c r="B111" s="76"/>
      <c r="C111" s="77"/>
      <c r="D111" s="76"/>
      <c r="E111" s="78"/>
      <c r="F111" s="78"/>
      <c r="G111" s="78"/>
      <c r="H111" s="69"/>
      <c r="I111" s="69"/>
      <c r="J111" s="69"/>
      <c r="K111" s="70"/>
      <c r="L111" s="70"/>
      <c r="M111" s="70"/>
      <c r="N111" s="71"/>
      <c r="O111" s="71"/>
      <c r="P111" s="71"/>
      <c r="Q111" s="72"/>
      <c r="R111" s="72"/>
      <c r="S111" s="72"/>
      <c r="T111" s="73"/>
      <c r="U111" s="73"/>
      <c r="V111" s="73"/>
      <c r="W111" s="74"/>
      <c r="X111" s="74"/>
      <c r="Y111" s="74"/>
      <c r="Z111" s="75"/>
      <c r="AA111" s="75"/>
      <c r="AB111" s="75"/>
    </row>
    <row r="112" spans="1:28" ht="16.2">
      <c r="A112" s="76"/>
      <c r="B112" s="76"/>
      <c r="C112" s="77"/>
      <c r="D112" s="76"/>
      <c r="E112" s="78"/>
      <c r="F112" s="78"/>
      <c r="G112" s="78"/>
      <c r="H112" s="69"/>
      <c r="I112" s="69"/>
      <c r="J112" s="69"/>
      <c r="K112" s="70"/>
      <c r="L112" s="70"/>
      <c r="M112" s="70"/>
      <c r="N112" s="71"/>
      <c r="O112" s="71"/>
      <c r="P112" s="71"/>
      <c r="Q112" s="72"/>
      <c r="R112" s="72"/>
      <c r="S112" s="72"/>
      <c r="T112" s="73"/>
      <c r="U112" s="73"/>
      <c r="V112" s="73"/>
      <c r="W112" s="74"/>
      <c r="X112" s="74"/>
      <c r="Y112" s="74"/>
      <c r="Z112" s="75"/>
      <c r="AA112" s="75"/>
      <c r="AB112" s="75"/>
    </row>
    <row r="113" spans="1:28" ht="16.2">
      <c r="A113" s="76"/>
      <c r="B113" s="76"/>
      <c r="C113" s="77"/>
      <c r="D113" s="76"/>
      <c r="E113" s="78"/>
      <c r="F113" s="78"/>
      <c r="G113" s="78"/>
      <c r="H113" s="69"/>
      <c r="I113" s="69"/>
      <c r="J113" s="69"/>
      <c r="K113" s="70"/>
      <c r="L113" s="70"/>
      <c r="M113" s="70"/>
      <c r="N113" s="71"/>
      <c r="O113" s="71"/>
      <c r="P113" s="71"/>
      <c r="Q113" s="72"/>
      <c r="R113" s="72"/>
      <c r="S113" s="72"/>
      <c r="T113" s="73"/>
      <c r="U113" s="73"/>
      <c r="V113" s="73"/>
      <c r="W113" s="74"/>
      <c r="X113" s="74"/>
      <c r="Y113" s="74"/>
      <c r="Z113" s="75"/>
      <c r="AA113" s="75"/>
      <c r="AB113" s="75"/>
    </row>
    <row r="114" spans="1:28" ht="16.2">
      <c r="A114" s="76"/>
      <c r="B114" s="76"/>
      <c r="C114" s="77"/>
      <c r="D114" s="76"/>
      <c r="E114" s="78"/>
      <c r="F114" s="78"/>
      <c r="G114" s="78"/>
      <c r="H114" s="69"/>
      <c r="I114" s="69"/>
      <c r="J114" s="69"/>
      <c r="K114" s="70"/>
      <c r="L114" s="70"/>
      <c r="M114" s="70"/>
      <c r="N114" s="71"/>
      <c r="O114" s="71"/>
      <c r="P114" s="71"/>
      <c r="Q114" s="72"/>
      <c r="R114" s="72"/>
      <c r="S114" s="72"/>
      <c r="T114" s="73"/>
      <c r="U114" s="73"/>
      <c r="V114" s="73"/>
      <c r="W114" s="74"/>
      <c r="X114" s="74"/>
      <c r="Y114" s="74"/>
      <c r="Z114" s="75"/>
      <c r="AA114" s="75"/>
      <c r="AB114" s="75"/>
    </row>
    <row r="115" spans="1:28" ht="16.2">
      <c r="A115" s="76"/>
      <c r="B115" s="76"/>
      <c r="C115" s="77"/>
      <c r="D115" s="76"/>
      <c r="E115" s="78"/>
      <c r="F115" s="78"/>
      <c r="G115" s="78"/>
      <c r="H115" s="69"/>
      <c r="I115" s="69"/>
      <c r="J115" s="69"/>
      <c r="K115" s="70"/>
      <c r="L115" s="70"/>
      <c r="M115" s="70"/>
      <c r="N115" s="71"/>
      <c r="O115" s="71"/>
      <c r="P115" s="71"/>
      <c r="Q115" s="72"/>
      <c r="R115" s="72"/>
      <c r="S115" s="72"/>
      <c r="T115" s="73"/>
      <c r="U115" s="73"/>
      <c r="V115" s="73"/>
      <c r="W115" s="74"/>
      <c r="X115" s="74"/>
      <c r="Y115" s="74"/>
      <c r="Z115" s="75"/>
      <c r="AA115" s="75"/>
      <c r="AB115" s="75"/>
    </row>
    <row r="116" spans="1:28" ht="16.2">
      <c r="A116" s="76"/>
      <c r="B116" s="76"/>
      <c r="C116" s="77"/>
      <c r="D116" s="76"/>
      <c r="E116" s="78"/>
      <c r="F116" s="78"/>
      <c r="G116" s="78"/>
      <c r="H116" s="69"/>
      <c r="I116" s="69"/>
      <c r="J116" s="69"/>
      <c r="K116" s="70"/>
      <c r="L116" s="70"/>
      <c r="M116" s="70"/>
      <c r="N116" s="71"/>
      <c r="O116" s="71"/>
      <c r="P116" s="71"/>
      <c r="Q116" s="72"/>
      <c r="R116" s="72"/>
      <c r="S116" s="72"/>
      <c r="T116" s="73"/>
      <c r="U116" s="73"/>
      <c r="V116" s="73"/>
      <c r="W116" s="74"/>
      <c r="X116" s="74"/>
      <c r="Y116" s="74"/>
      <c r="Z116" s="75"/>
      <c r="AA116" s="75"/>
      <c r="AB116" s="75"/>
    </row>
    <row r="117" spans="1:28" ht="16.2">
      <c r="A117" s="76"/>
      <c r="B117" s="76"/>
      <c r="C117" s="77"/>
      <c r="D117" s="76"/>
      <c r="E117" s="78"/>
      <c r="F117" s="78"/>
      <c r="G117" s="78"/>
      <c r="H117" s="69"/>
      <c r="I117" s="69"/>
      <c r="J117" s="69"/>
      <c r="K117" s="70"/>
      <c r="L117" s="70"/>
      <c r="M117" s="70"/>
      <c r="N117" s="71"/>
      <c r="O117" s="71"/>
      <c r="P117" s="71"/>
      <c r="Q117" s="72"/>
      <c r="R117" s="72"/>
      <c r="S117" s="72"/>
      <c r="T117" s="73"/>
      <c r="U117" s="73"/>
      <c r="V117" s="73"/>
      <c r="W117" s="74"/>
      <c r="X117" s="74"/>
      <c r="Y117" s="74"/>
      <c r="Z117" s="75"/>
      <c r="AA117" s="75"/>
      <c r="AB117" s="75"/>
    </row>
    <row r="118" spans="1:28" ht="16.2">
      <c r="A118" s="76"/>
      <c r="B118" s="76"/>
      <c r="C118" s="77"/>
      <c r="D118" s="76"/>
      <c r="E118" s="78"/>
      <c r="F118" s="78"/>
      <c r="G118" s="78"/>
      <c r="H118" s="69"/>
      <c r="I118" s="69"/>
      <c r="J118" s="69"/>
      <c r="K118" s="70"/>
      <c r="L118" s="70"/>
      <c r="M118" s="70"/>
      <c r="N118" s="71"/>
      <c r="O118" s="71"/>
      <c r="P118" s="71"/>
      <c r="Q118" s="72"/>
      <c r="R118" s="72"/>
      <c r="S118" s="72"/>
      <c r="T118" s="73"/>
      <c r="U118" s="73"/>
      <c r="V118" s="73"/>
      <c r="W118" s="74"/>
      <c r="X118" s="74"/>
      <c r="Y118" s="74"/>
      <c r="Z118" s="75"/>
      <c r="AA118" s="75"/>
      <c r="AB118" s="75"/>
    </row>
    <row r="119" spans="1:28" ht="16.2">
      <c r="A119" s="76"/>
      <c r="B119" s="76"/>
      <c r="C119" s="77"/>
      <c r="D119" s="76"/>
      <c r="E119" s="78"/>
      <c r="F119" s="78"/>
      <c r="G119" s="78"/>
      <c r="H119" s="69"/>
      <c r="I119" s="69"/>
      <c r="J119" s="69"/>
      <c r="K119" s="70"/>
      <c r="L119" s="70"/>
      <c r="M119" s="70"/>
      <c r="N119" s="71"/>
      <c r="O119" s="71"/>
      <c r="P119" s="71"/>
      <c r="Q119" s="72"/>
      <c r="R119" s="72"/>
      <c r="S119" s="72"/>
      <c r="T119" s="73"/>
      <c r="U119" s="73"/>
      <c r="V119" s="73"/>
      <c r="W119" s="74"/>
      <c r="X119" s="74"/>
      <c r="Y119" s="74"/>
      <c r="Z119" s="75"/>
      <c r="AA119" s="75"/>
      <c r="AB119" s="75"/>
    </row>
    <row r="120" spans="1:28" ht="16.2">
      <c r="A120" s="76"/>
      <c r="B120" s="76"/>
      <c r="C120" s="77"/>
      <c r="D120" s="76"/>
      <c r="E120" s="78"/>
      <c r="F120" s="78"/>
      <c r="G120" s="78"/>
      <c r="H120" s="69"/>
      <c r="I120" s="69"/>
      <c r="J120" s="69"/>
      <c r="K120" s="70"/>
      <c r="L120" s="70"/>
      <c r="M120" s="70"/>
      <c r="N120" s="71"/>
      <c r="O120" s="71"/>
      <c r="P120" s="71"/>
      <c r="Q120" s="72"/>
      <c r="R120" s="72"/>
      <c r="S120" s="72"/>
      <c r="T120" s="73"/>
      <c r="U120" s="73"/>
      <c r="V120" s="73"/>
      <c r="W120" s="74"/>
      <c r="X120" s="74"/>
      <c r="Y120" s="74"/>
      <c r="Z120" s="75"/>
      <c r="AA120" s="75"/>
      <c r="AB120" s="75"/>
    </row>
    <row r="121" spans="1:28" ht="16.2">
      <c r="A121" s="76"/>
      <c r="B121" s="76"/>
      <c r="C121" s="77"/>
      <c r="D121" s="76"/>
      <c r="E121" s="78"/>
      <c r="F121" s="78"/>
      <c r="G121" s="78"/>
      <c r="H121" s="69"/>
      <c r="I121" s="69"/>
      <c r="J121" s="69"/>
      <c r="K121" s="70"/>
      <c r="L121" s="70"/>
      <c r="M121" s="70"/>
      <c r="N121" s="71"/>
      <c r="O121" s="71"/>
      <c r="P121" s="71"/>
      <c r="Q121" s="72"/>
      <c r="R121" s="72"/>
      <c r="S121" s="72"/>
      <c r="T121" s="73"/>
      <c r="U121" s="73"/>
      <c r="V121" s="73"/>
      <c r="W121" s="74"/>
      <c r="X121" s="74"/>
      <c r="Y121" s="74"/>
      <c r="Z121" s="75"/>
      <c r="AA121" s="75"/>
      <c r="AB121" s="75"/>
    </row>
    <row r="122" spans="1:28" ht="16.2">
      <c r="A122" s="76"/>
      <c r="B122" s="76"/>
      <c r="C122" s="77"/>
      <c r="D122" s="76"/>
      <c r="E122" s="78"/>
      <c r="F122" s="78"/>
      <c r="G122" s="78"/>
      <c r="H122" s="69"/>
      <c r="I122" s="69"/>
      <c r="J122" s="69"/>
      <c r="K122" s="70"/>
      <c r="L122" s="70"/>
      <c r="M122" s="70"/>
      <c r="N122" s="71"/>
      <c r="O122" s="71"/>
      <c r="P122" s="71"/>
      <c r="Q122" s="72"/>
      <c r="R122" s="72"/>
      <c r="S122" s="72"/>
      <c r="T122" s="73"/>
      <c r="U122" s="73"/>
      <c r="V122" s="73"/>
      <c r="W122" s="74"/>
      <c r="X122" s="74"/>
      <c r="Y122" s="74"/>
      <c r="Z122" s="75"/>
      <c r="AA122" s="75"/>
      <c r="AB122" s="75"/>
    </row>
    <row r="123" spans="1:28" ht="16.2">
      <c r="A123" s="76"/>
      <c r="B123" s="76"/>
      <c r="C123" s="77"/>
      <c r="D123" s="76"/>
      <c r="E123" s="78"/>
      <c r="F123" s="78"/>
      <c r="G123" s="78"/>
      <c r="H123" s="69"/>
      <c r="I123" s="69"/>
      <c r="J123" s="69"/>
      <c r="K123" s="70"/>
      <c r="L123" s="70"/>
      <c r="M123" s="70"/>
      <c r="N123" s="71"/>
      <c r="O123" s="71"/>
      <c r="P123" s="71"/>
      <c r="Q123" s="72"/>
      <c r="R123" s="72"/>
      <c r="S123" s="72"/>
      <c r="T123" s="73"/>
      <c r="U123" s="73"/>
      <c r="V123" s="73"/>
      <c r="W123" s="74"/>
      <c r="X123" s="74"/>
      <c r="Y123" s="74"/>
      <c r="Z123" s="75"/>
      <c r="AA123" s="75"/>
      <c r="AB123" s="75"/>
    </row>
    <row r="124" spans="1:28" ht="16.2">
      <c r="A124" s="76"/>
      <c r="B124" s="76"/>
      <c r="C124" s="77"/>
      <c r="D124" s="76"/>
      <c r="E124" s="78"/>
      <c r="F124" s="78"/>
      <c r="G124" s="78"/>
      <c r="H124" s="69"/>
      <c r="I124" s="69"/>
      <c r="J124" s="69"/>
      <c r="K124" s="70"/>
      <c r="L124" s="70"/>
      <c r="M124" s="70"/>
      <c r="N124" s="71"/>
      <c r="O124" s="71"/>
      <c r="P124" s="71"/>
      <c r="Q124" s="72"/>
      <c r="R124" s="72"/>
      <c r="S124" s="72"/>
      <c r="T124" s="73"/>
      <c r="U124" s="73"/>
      <c r="V124" s="73"/>
      <c r="W124" s="74"/>
      <c r="X124" s="74"/>
      <c r="Y124" s="74"/>
      <c r="Z124" s="75"/>
      <c r="AA124" s="75"/>
      <c r="AB124" s="75"/>
    </row>
    <row r="125" spans="1:28" ht="16.2">
      <c r="A125" s="76"/>
      <c r="B125" s="76"/>
      <c r="C125" s="77"/>
      <c r="D125" s="76"/>
      <c r="E125" s="78"/>
      <c r="F125" s="78"/>
      <c r="G125" s="78"/>
      <c r="H125" s="69"/>
      <c r="I125" s="69"/>
      <c r="J125" s="69"/>
      <c r="K125" s="70"/>
      <c r="L125" s="70"/>
      <c r="M125" s="70"/>
      <c r="N125" s="71"/>
      <c r="O125" s="71"/>
      <c r="P125" s="71"/>
      <c r="Q125" s="72"/>
      <c r="R125" s="72"/>
      <c r="S125" s="72"/>
      <c r="T125" s="73"/>
      <c r="U125" s="73"/>
      <c r="V125" s="73"/>
      <c r="W125" s="74"/>
      <c r="X125" s="74"/>
      <c r="Y125" s="74"/>
      <c r="Z125" s="75"/>
      <c r="AA125" s="75"/>
      <c r="AB125" s="75"/>
    </row>
    <row r="126" spans="1:28" ht="16.2">
      <c r="A126" s="76"/>
      <c r="B126" s="76"/>
      <c r="C126" s="77"/>
      <c r="D126" s="76"/>
      <c r="E126" s="78"/>
      <c r="F126" s="78"/>
      <c r="G126" s="78"/>
      <c r="H126" s="69"/>
      <c r="I126" s="69"/>
      <c r="J126" s="69"/>
      <c r="K126" s="70"/>
      <c r="L126" s="70"/>
      <c r="M126" s="70"/>
      <c r="N126" s="71"/>
      <c r="O126" s="71"/>
      <c r="P126" s="71"/>
      <c r="Q126" s="72"/>
      <c r="R126" s="72"/>
      <c r="S126" s="72"/>
      <c r="T126" s="73"/>
      <c r="U126" s="73"/>
      <c r="V126" s="73"/>
      <c r="W126" s="74"/>
      <c r="X126" s="74"/>
      <c r="Y126" s="74"/>
      <c r="Z126" s="75"/>
      <c r="AA126" s="75"/>
      <c r="AB126" s="75"/>
    </row>
    <row r="127" spans="1:28" ht="16.2">
      <c r="A127" s="76"/>
      <c r="B127" s="76"/>
      <c r="C127" s="77"/>
      <c r="D127" s="76"/>
      <c r="E127" s="78"/>
      <c r="F127" s="78"/>
      <c r="G127" s="78"/>
      <c r="H127" s="69"/>
      <c r="I127" s="69"/>
      <c r="J127" s="69"/>
      <c r="K127" s="70"/>
      <c r="L127" s="70"/>
      <c r="M127" s="70"/>
      <c r="N127" s="71"/>
      <c r="O127" s="71"/>
      <c r="P127" s="71"/>
      <c r="Q127" s="72"/>
      <c r="R127" s="72"/>
      <c r="S127" s="72"/>
      <c r="T127" s="73"/>
      <c r="U127" s="73"/>
      <c r="V127" s="73"/>
      <c r="W127" s="74"/>
      <c r="X127" s="74"/>
      <c r="Y127" s="74"/>
      <c r="Z127" s="75"/>
      <c r="AA127" s="75"/>
      <c r="AB127" s="75"/>
    </row>
    <row r="128" spans="1:28" ht="16.2">
      <c r="A128" s="76"/>
      <c r="B128" s="76"/>
      <c r="C128" s="77"/>
      <c r="D128" s="76"/>
      <c r="E128" s="78"/>
      <c r="F128" s="78"/>
      <c r="G128" s="78"/>
      <c r="H128" s="69"/>
      <c r="I128" s="69"/>
      <c r="J128" s="69"/>
      <c r="K128" s="70"/>
      <c r="L128" s="70"/>
      <c r="M128" s="70"/>
      <c r="N128" s="71"/>
      <c r="O128" s="71"/>
      <c r="P128" s="71"/>
      <c r="Q128" s="72"/>
      <c r="R128" s="72"/>
      <c r="S128" s="72"/>
      <c r="T128" s="73"/>
      <c r="U128" s="73"/>
      <c r="V128" s="73"/>
      <c r="W128" s="74"/>
      <c r="X128" s="74"/>
      <c r="Y128" s="74"/>
      <c r="Z128" s="75"/>
      <c r="AA128" s="75"/>
      <c r="AB128" s="75"/>
    </row>
    <row r="129" spans="1:28" ht="16.2">
      <c r="A129" s="76"/>
      <c r="B129" s="76"/>
      <c r="C129" s="77"/>
      <c r="D129" s="76"/>
      <c r="E129" s="78"/>
      <c r="F129" s="78"/>
      <c r="G129" s="78"/>
      <c r="H129" s="69"/>
      <c r="I129" s="69"/>
      <c r="J129" s="69"/>
      <c r="K129" s="70"/>
      <c r="L129" s="70"/>
      <c r="M129" s="70"/>
      <c r="N129" s="71"/>
      <c r="O129" s="71"/>
      <c r="P129" s="71"/>
      <c r="Q129" s="72"/>
      <c r="R129" s="72"/>
      <c r="S129" s="72"/>
      <c r="T129" s="73"/>
      <c r="U129" s="73"/>
      <c r="V129" s="73"/>
      <c r="W129" s="74"/>
      <c r="X129" s="74"/>
      <c r="Y129" s="74"/>
      <c r="Z129" s="75"/>
      <c r="AA129" s="75"/>
      <c r="AB129" s="75"/>
    </row>
  </sheetData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1" max="1" width="6.88671875" customWidth="1"/>
    <col min="5" max="5" width="7.109375" customWidth="1"/>
    <col min="9" max="9" width="6.21875" customWidth="1"/>
    <col min="13" max="13" width="5.88671875" customWidth="1"/>
  </cols>
  <sheetData>
    <row r="1" spans="1:26" ht="13.2">
      <c r="A1" s="98" t="s">
        <v>535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13.2">
      <c r="A2" s="100" t="s">
        <v>85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3.2">
      <c r="A3" s="98" t="s">
        <v>536</v>
      </c>
      <c r="B3" s="99"/>
      <c r="C3" s="99"/>
      <c r="D3" s="99"/>
      <c r="E3" s="98" t="s">
        <v>537</v>
      </c>
      <c r="F3" s="99"/>
      <c r="G3" s="99"/>
      <c r="H3" s="99"/>
      <c r="I3" s="99"/>
      <c r="J3" s="99"/>
      <c r="K3" s="99"/>
      <c r="L3" s="99"/>
      <c r="M3" s="99"/>
      <c r="N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5.75" customHeight="1">
      <c r="A4" s="101">
        <v>0.7218</v>
      </c>
      <c r="B4" s="64" t="s">
        <v>538</v>
      </c>
      <c r="C4" s="64" t="s">
        <v>46</v>
      </c>
      <c r="D4" s="12"/>
      <c r="E4" s="102">
        <v>302</v>
      </c>
      <c r="F4" s="64" t="s">
        <v>539</v>
      </c>
      <c r="G4" s="64" t="s">
        <v>13</v>
      </c>
      <c r="H4" s="103"/>
      <c r="I4" s="99"/>
      <c r="J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15.75" customHeight="1">
      <c r="A5" s="101">
        <v>0.69110000000000005</v>
      </c>
      <c r="B5" s="64" t="s">
        <v>540</v>
      </c>
      <c r="C5" s="64" t="s">
        <v>31</v>
      </c>
      <c r="D5" s="12"/>
      <c r="E5" s="102">
        <v>288</v>
      </c>
      <c r="F5" s="64" t="s">
        <v>538</v>
      </c>
      <c r="G5" s="64" t="s">
        <v>46</v>
      </c>
      <c r="H5" s="12"/>
      <c r="I5" s="99"/>
      <c r="J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ht="15.75" customHeight="1">
      <c r="A6" s="101">
        <v>0.67759999999999998</v>
      </c>
      <c r="B6" s="64" t="s">
        <v>541</v>
      </c>
      <c r="C6" s="64" t="s">
        <v>28</v>
      </c>
      <c r="D6" s="12"/>
      <c r="E6" s="102">
        <v>216</v>
      </c>
      <c r="F6" s="64" t="s">
        <v>542</v>
      </c>
      <c r="G6" s="64" t="s">
        <v>39</v>
      </c>
      <c r="H6" s="12"/>
      <c r="I6" s="99"/>
      <c r="J6" s="99"/>
      <c r="O6" s="98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26" ht="15.75" customHeight="1">
      <c r="A7" s="101">
        <v>0.67410000000000003</v>
      </c>
      <c r="B7" s="64" t="s">
        <v>539</v>
      </c>
      <c r="C7" s="64" t="s">
        <v>13</v>
      </c>
      <c r="D7" s="12"/>
      <c r="E7" s="102">
        <v>214</v>
      </c>
      <c r="F7" s="64" t="s">
        <v>543</v>
      </c>
      <c r="G7" s="64" t="s">
        <v>23</v>
      </c>
      <c r="H7" s="12"/>
      <c r="I7" s="99"/>
      <c r="J7" s="99"/>
      <c r="O7" s="98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ht="15.75" customHeight="1">
      <c r="A8" s="101">
        <v>0.63790000000000002</v>
      </c>
      <c r="B8" s="64" t="s">
        <v>544</v>
      </c>
      <c r="C8" s="64" t="s">
        <v>53</v>
      </c>
      <c r="D8" s="103"/>
      <c r="E8" s="102">
        <v>192</v>
      </c>
      <c r="F8" s="64" t="s">
        <v>545</v>
      </c>
      <c r="G8" s="64" t="s">
        <v>267</v>
      </c>
      <c r="H8" s="12"/>
      <c r="I8" s="99"/>
      <c r="J8" s="99"/>
      <c r="O8" s="104"/>
      <c r="P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13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O9" s="104"/>
      <c r="P9" s="99"/>
      <c r="R9" s="99"/>
      <c r="S9" s="99"/>
      <c r="T9" s="99"/>
      <c r="U9" s="99"/>
      <c r="V9" s="99"/>
      <c r="W9" s="99"/>
      <c r="X9" s="99"/>
      <c r="Y9" s="99"/>
      <c r="Z9" s="99"/>
    </row>
    <row r="10" spans="1:26" ht="13.2">
      <c r="A10" s="100" t="s">
        <v>82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O10" s="104"/>
      <c r="P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13.2">
      <c r="A11" s="98" t="s">
        <v>546</v>
      </c>
      <c r="B11" s="99"/>
      <c r="C11" s="99"/>
      <c r="D11" s="99"/>
      <c r="E11" s="98" t="s">
        <v>547</v>
      </c>
      <c r="F11" s="99"/>
      <c r="G11" s="99"/>
      <c r="H11" s="99"/>
      <c r="I11" s="99"/>
      <c r="J11" s="99"/>
      <c r="K11" s="99"/>
      <c r="L11" s="99"/>
      <c r="O11" s="104"/>
      <c r="P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15.75" customHeight="1">
      <c r="A12" s="105">
        <v>113</v>
      </c>
      <c r="B12" s="106" t="s">
        <v>548</v>
      </c>
      <c r="C12" s="107" t="s">
        <v>28</v>
      </c>
      <c r="D12" s="103"/>
      <c r="E12" s="102">
        <v>79</v>
      </c>
      <c r="F12" s="64" t="s">
        <v>548</v>
      </c>
      <c r="G12" s="64" t="s">
        <v>28</v>
      </c>
      <c r="H12" s="12"/>
      <c r="I12" s="99"/>
      <c r="P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1:26" ht="15.75" customHeight="1">
      <c r="A13" s="105">
        <v>97</v>
      </c>
      <c r="B13" s="106" t="s">
        <v>549</v>
      </c>
      <c r="C13" s="108" t="s">
        <v>27</v>
      </c>
      <c r="D13" s="12"/>
      <c r="E13" s="102">
        <v>53</v>
      </c>
      <c r="F13" s="64" t="s">
        <v>550</v>
      </c>
      <c r="G13" s="64" t="s">
        <v>3</v>
      </c>
      <c r="H13" s="54"/>
      <c r="I13" s="99"/>
      <c r="N13" s="10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26" ht="15.75" customHeight="1">
      <c r="A14" s="105">
        <v>96</v>
      </c>
      <c r="B14" s="83" t="s">
        <v>551</v>
      </c>
      <c r="C14" s="83" t="s">
        <v>375</v>
      </c>
      <c r="D14" s="12"/>
      <c r="E14" s="102">
        <v>46</v>
      </c>
      <c r="F14" s="64" t="s">
        <v>552</v>
      </c>
      <c r="G14" s="64" t="s">
        <v>348</v>
      </c>
      <c r="H14" s="12"/>
      <c r="I14" s="99"/>
      <c r="N14" s="10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5.75" customHeight="1">
      <c r="A15" s="109">
        <v>67</v>
      </c>
      <c r="B15" s="106" t="s">
        <v>553</v>
      </c>
      <c r="C15" s="110" t="s">
        <v>43</v>
      </c>
      <c r="D15" s="103"/>
      <c r="E15" s="102">
        <v>42</v>
      </c>
      <c r="F15" s="64" t="s">
        <v>551</v>
      </c>
      <c r="G15" s="64" t="s">
        <v>375</v>
      </c>
      <c r="H15" s="103"/>
      <c r="I15" s="99"/>
      <c r="N15" s="10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5.75" customHeight="1">
      <c r="A16" s="109">
        <v>65</v>
      </c>
      <c r="B16" s="106" t="s">
        <v>554</v>
      </c>
      <c r="C16" s="107" t="s">
        <v>40</v>
      </c>
      <c r="D16" s="12"/>
      <c r="E16" s="102">
        <v>37</v>
      </c>
      <c r="F16" s="64" t="s">
        <v>555</v>
      </c>
      <c r="G16" s="64" t="s">
        <v>229</v>
      </c>
      <c r="H16" s="103"/>
      <c r="I16" s="99"/>
      <c r="N16" s="10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ht="15.75" customHeight="1">
      <c r="A17" s="109">
        <v>65</v>
      </c>
      <c r="B17" s="107" t="s">
        <v>556</v>
      </c>
      <c r="C17" s="110" t="s">
        <v>48</v>
      </c>
      <c r="D17" s="12"/>
      <c r="E17" s="102">
        <v>37</v>
      </c>
      <c r="F17" s="64" t="s">
        <v>556</v>
      </c>
      <c r="G17" s="64" t="s">
        <v>48</v>
      </c>
      <c r="H17" s="12"/>
      <c r="I17" s="99"/>
      <c r="N17" s="99"/>
      <c r="O17" s="104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3.2">
      <c r="A18" s="100" t="s">
        <v>73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13.2">
      <c r="A19" s="98" t="s">
        <v>557</v>
      </c>
      <c r="B19" s="99"/>
      <c r="C19" s="99"/>
      <c r="D19" s="99"/>
      <c r="E19" s="98" t="s">
        <v>558</v>
      </c>
      <c r="F19" s="99"/>
      <c r="G19" s="99"/>
      <c r="H19" s="99"/>
      <c r="I19" s="98" t="s">
        <v>559</v>
      </c>
      <c r="J19" s="99"/>
      <c r="K19" s="99"/>
      <c r="L19" s="99"/>
      <c r="M19" s="98" t="s">
        <v>546</v>
      </c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15.75" customHeight="1">
      <c r="A20" s="109">
        <v>56</v>
      </c>
      <c r="B20" s="83" t="s">
        <v>560</v>
      </c>
      <c r="C20" s="83" t="s">
        <v>37</v>
      </c>
      <c r="E20" s="111">
        <v>69</v>
      </c>
      <c r="F20" s="83" t="s">
        <v>561</v>
      </c>
      <c r="G20" s="83" t="s">
        <v>20</v>
      </c>
      <c r="H20" s="12"/>
      <c r="I20" s="99">
        <v>113</v>
      </c>
      <c r="J20" s="99" t="s">
        <v>561</v>
      </c>
      <c r="K20" s="99" t="s">
        <v>20</v>
      </c>
      <c r="M20" s="105">
        <v>112</v>
      </c>
      <c r="N20" s="107" t="s">
        <v>562</v>
      </c>
      <c r="O20" s="107" t="s">
        <v>40</v>
      </c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15.75" customHeight="1">
      <c r="A21" s="109">
        <v>50</v>
      </c>
      <c r="B21" s="83" t="s">
        <v>563</v>
      </c>
      <c r="C21" s="83" t="s">
        <v>48</v>
      </c>
      <c r="D21" s="83"/>
      <c r="E21" s="111">
        <v>41</v>
      </c>
      <c r="F21" s="83" t="s">
        <v>560</v>
      </c>
      <c r="G21" s="83" t="s">
        <v>37</v>
      </c>
      <c r="H21" s="103"/>
      <c r="I21" s="99">
        <v>97</v>
      </c>
      <c r="J21" s="99" t="s">
        <v>560</v>
      </c>
      <c r="K21" s="99" t="s">
        <v>37</v>
      </c>
      <c r="L21" s="12"/>
      <c r="M21" s="112">
        <v>101</v>
      </c>
      <c r="N21" s="106" t="s">
        <v>564</v>
      </c>
      <c r="O21" s="108" t="s">
        <v>46</v>
      </c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15.75" customHeight="1">
      <c r="A22" s="109">
        <v>47</v>
      </c>
      <c r="B22" s="83" t="s">
        <v>565</v>
      </c>
      <c r="C22" s="83" t="s">
        <v>42</v>
      </c>
      <c r="D22" s="82"/>
      <c r="E22" s="111">
        <v>34</v>
      </c>
      <c r="F22" s="83" t="s">
        <v>566</v>
      </c>
      <c r="G22" s="83" t="s">
        <v>42</v>
      </c>
      <c r="H22" s="103"/>
      <c r="I22" s="99">
        <v>72</v>
      </c>
      <c r="J22" s="99" t="s">
        <v>564</v>
      </c>
      <c r="K22" s="99" t="s">
        <v>46</v>
      </c>
      <c r="M22" s="105">
        <v>95</v>
      </c>
      <c r="N22" s="106" t="s">
        <v>567</v>
      </c>
      <c r="O22" s="108" t="s">
        <v>31</v>
      </c>
      <c r="P22" s="12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15.75" customHeight="1">
      <c r="A23" s="109">
        <v>44</v>
      </c>
      <c r="B23" s="83" t="s">
        <v>561</v>
      </c>
      <c r="C23" s="83" t="s">
        <v>20</v>
      </c>
      <c r="D23" s="82"/>
      <c r="E23" s="109">
        <v>30</v>
      </c>
      <c r="F23" s="83" t="s">
        <v>568</v>
      </c>
      <c r="G23" s="83" t="s">
        <v>28</v>
      </c>
      <c r="I23" s="99">
        <v>67</v>
      </c>
      <c r="J23" s="99" t="s">
        <v>563</v>
      </c>
      <c r="K23" s="99" t="s">
        <v>48</v>
      </c>
      <c r="L23" s="103"/>
      <c r="M23" s="112">
        <v>83</v>
      </c>
      <c r="N23" s="106" t="s">
        <v>561</v>
      </c>
      <c r="O23" s="108" t="s">
        <v>20</v>
      </c>
      <c r="P23" s="13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15.75" customHeight="1">
      <c r="A24" s="109">
        <v>43</v>
      </c>
      <c r="B24" s="83" t="s">
        <v>564</v>
      </c>
      <c r="C24" s="83" t="s">
        <v>46</v>
      </c>
      <c r="D24" s="113"/>
      <c r="E24" s="109">
        <v>29</v>
      </c>
      <c r="F24" s="83" t="s">
        <v>564</v>
      </c>
      <c r="G24" s="83" t="s">
        <v>46</v>
      </c>
      <c r="I24" s="99">
        <v>64</v>
      </c>
      <c r="J24" s="114" t="s">
        <v>568</v>
      </c>
      <c r="K24" s="64" t="s">
        <v>28</v>
      </c>
      <c r="M24" s="105">
        <v>83</v>
      </c>
      <c r="N24" s="106" t="s">
        <v>569</v>
      </c>
      <c r="O24" s="106" t="s">
        <v>8</v>
      </c>
      <c r="P24" s="12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15.75" customHeight="1">
      <c r="A25" s="109">
        <v>43</v>
      </c>
      <c r="B25" s="83" t="s">
        <v>570</v>
      </c>
      <c r="C25" s="83" t="s">
        <v>174</v>
      </c>
      <c r="D25" s="115"/>
      <c r="E25" s="99"/>
      <c r="F25" s="99"/>
      <c r="G25" s="99"/>
      <c r="H25" s="99"/>
      <c r="I25" s="99"/>
      <c r="J25" s="99"/>
      <c r="K25" s="99"/>
      <c r="L25" s="99"/>
      <c r="M25" s="99"/>
      <c r="N25" s="98"/>
      <c r="O25" s="98"/>
      <c r="P25" s="115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13.2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13.2">
      <c r="A27" s="100" t="s">
        <v>79</v>
      </c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13.2">
      <c r="A28" s="98" t="s">
        <v>557</v>
      </c>
      <c r="B28" s="99"/>
      <c r="C28" s="99"/>
      <c r="D28" s="99"/>
      <c r="E28" s="98" t="s">
        <v>558</v>
      </c>
      <c r="F28" s="99"/>
      <c r="G28" s="99"/>
      <c r="H28" s="99"/>
      <c r="I28" s="98" t="s">
        <v>559</v>
      </c>
      <c r="J28" s="99"/>
      <c r="K28" s="99"/>
      <c r="L28" s="99"/>
      <c r="M28" s="98" t="s">
        <v>546</v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4.4">
      <c r="A29" s="109">
        <v>64</v>
      </c>
      <c r="B29" s="83" t="s">
        <v>571</v>
      </c>
      <c r="C29" s="83" t="s">
        <v>253</v>
      </c>
      <c r="D29" s="96"/>
      <c r="E29" s="109">
        <v>50</v>
      </c>
      <c r="F29" s="83" t="s">
        <v>572</v>
      </c>
      <c r="G29" s="83" t="s">
        <v>29</v>
      </c>
      <c r="H29" s="99"/>
      <c r="I29" s="109">
        <v>102</v>
      </c>
      <c r="J29" s="83" t="s">
        <v>572</v>
      </c>
      <c r="K29" s="83" t="s">
        <v>29</v>
      </c>
      <c r="L29" s="103"/>
      <c r="M29" s="109">
        <v>75</v>
      </c>
      <c r="N29" s="83" t="s">
        <v>572</v>
      </c>
      <c r="O29" s="83" t="s">
        <v>29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14.4">
      <c r="A30" s="116">
        <v>63</v>
      </c>
      <c r="B30" s="83" t="s">
        <v>573</v>
      </c>
      <c r="C30" s="83" t="s">
        <v>13</v>
      </c>
      <c r="D30" s="1"/>
      <c r="E30" s="109">
        <v>46</v>
      </c>
      <c r="F30" s="83" t="s">
        <v>574</v>
      </c>
      <c r="G30" s="83" t="s">
        <v>31</v>
      </c>
      <c r="H30" s="104"/>
      <c r="I30" s="109">
        <v>101</v>
      </c>
      <c r="J30" s="83" t="s">
        <v>575</v>
      </c>
      <c r="K30" s="83" t="s">
        <v>8</v>
      </c>
      <c r="L30" s="12"/>
      <c r="M30" s="109">
        <v>65</v>
      </c>
      <c r="N30" s="83" t="s">
        <v>576</v>
      </c>
      <c r="O30" s="83" t="s">
        <v>229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4.4">
      <c r="A31" s="109">
        <v>63</v>
      </c>
      <c r="B31" s="83" t="s">
        <v>577</v>
      </c>
      <c r="C31" s="83" t="s">
        <v>267</v>
      </c>
      <c r="D31" s="83"/>
      <c r="E31" s="109">
        <v>46</v>
      </c>
      <c r="F31" s="83" t="s">
        <v>575</v>
      </c>
      <c r="G31" s="83" t="s">
        <v>8</v>
      </c>
      <c r="H31" s="104"/>
      <c r="I31" s="109">
        <v>92</v>
      </c>
      <c r="J31" s="83" t="s">
        <v>577</v>
      </c>
      <c r="K31" s="83" t="s">
        <v>267</v>
      </c>
      <c r="L31" s="12"/>
      <c r="M31" s="109">
        <v>62</v>
      </c>
      <c r="N31" s="83" t="s">
        <v>578</v>
      </c>
      <c r="O31" s="83" t="s">
        <v>40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13.2">
      <c r="A32" s="109">
        <v>59</v>
      </c>
      <c r="B32" s="83" t="s">
        <v>579</v>
      </c>
      <c r="C32" s="83" t="s">
        <v>238</v>
      </c>
      <c r="D32" s="83"/>
      <c r="E32" s="109">
        <v>45</v>
      </c>
      <c r="F32" s="83" t="s">
        <v>580</v>
      </c>
      <c r="G32" s="83" t="s">
        <v>229</v>
      </c>
      <c r="H32" s="99"/>
      <c r="I32" s="109">
        <v>91</v>
      </c>
      <c r="J32" s="83" t="s">
        <v>579</v>
      </c>
      <c r="K32" s="83" t="s">
        <v>238</v>
      </c>
      <c r="L32" s="99"/>
      <c r="M32" s="109">
        <v>61</v>
      </c>
      <c r="N32" s="83" t="s">
        <v>579</v>
      </c>
      <c r="O32" s="83" t="s">
        <v>238</v>
      </c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13.2">
      <c r="A33" s="109">
        <v>59</v>
      </c>
      <c r="B33" s="83" t="s">
        <v>581</v>
      </c>
      <c r="C33" s="83" t="s">
        <v>37</v>
      </c>
      <c r="D33" s="117"/>
      <c r="E33" s="109">
        <v>35</v>
      </c>
      <c r="F33" s="83" t="s">
        <v>582</v>
      </c>
      <c r="G33" s="83" t="s">
        <v>45</v>
      </c>
      <c r="H33" s="99"/>
      <c r="I33" s="109">
        <v>86</v>
      </c>
      <c r="J33" s="83" t="s">
        <v>574</v>
      </c>
      <c r="K33" s="83" t="s">
        <v>31</v>
      </c>
      <c r="L33" s="99"/>
      <c r="M33" s="109">
        <v>61</v>
      </c>
      <c r="N33" s="83" t="s">
        <v>583</v>
      </c>
      <c r="O33" s="83" t="s">
        <v>48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14.4">
      <c r="A34" s="99"/>
      <c r="B34" s="99"/>
      <c r="C34" s="99"/>
      <c r="D34" s="99"/>
      <c r="E34" s="98"/>
      <c r="F34" s="98"/>
      <c r="G34" s="98"/>
      <c r="H34" s="99"/>
      <c r="J34" s="118"/>
      <c r="L34" s="12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13.2">
      <c r="A35" s="100" t="s">
        <v>584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13.2">
      <c r="A36" s="98" t="s">
        <v>546</v>
      </c>
      <c r="B36" s="99"/>
      <c r="C36" s="99"/>
      <c r="D36" s="99"/>
      <c r="E36" s="119" t="s">
        <v>585</v>
      </c>
      <c r="F36" s="117"/>
      <c r="G36" s="117"/>
      <c r="H36" s="117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14.4">
      <c r="A37" s="102">
        <v>53</v>
      </c>
      <c r="B37" s="64" t="s">
        <v>586</v>
      </c>
      <c r="C37" s="64" t="s">
        <v>28</v>
      </c>
      <c r="D37" s="54"/>
      <c r="E37" s="102">
        <v>16</v>
      </c>
      <c r="F37" s="64" t="s">
        <v>587</v>
      </c>
      <c r="G37" s="64" t="s">
        <v>267</v>
      </c>
      <c r="H37" s="54"/>
      <c r="K37" s="109"/>
      <c r="L37" s="10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14.4">
      <c r="A38" s="102">
        <v>40</v>
      </c>
      <c r="B38" s="64" t="s">
        <v>588</v>
      </c>
      <c r="C38" s="64" t="s">
        <v>20</v>
      </c>
      <c r="D38" s="12"/>
      <c r="E38" s="102">
        <v>15</v>
      </c>
      <c r="F38" s="64" t="s">
        <v>586</v>
      </c>
      <c r="G38" s="64" t="s">
        <v>28</v>
      </c>
      <c r="H38" s="12"/>
      <c r="M38" s="109"/>
      <c r="N38" s="109"/>
      <c r="O38" s="10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14.4">
      <c r="A39" s="102">
        <v>38</v>
      </c>
      <c r="B39" s="64" t="s">
        <v>587</v>
      </c>
      <c r="C39" s="64" t="s">
        <v>267</v>
      </c>
      <c r="D39" s="12"/>
      <c r="E39" s="102">
        <v>8</v>
      </c>
      <c r="F39" s="64" t="s">
        <v>588</v>
      </c>
      <c r="G39" s="64" t="s">
        <v>20</v>
      </c>
      <c r="H39" s="1"/>
      <c r="O39" s="10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13.2">
      <c r="A40" s="98"/>
      <c r="B40" s="98"/>
      <c r="C40" s="98"/>
      <c r="D40" s="98"/>
      <c r="E40" s="98"/>
      <c r="F40" s="98"/>
      <c r="G40" s="98"/>
      <c r="H40" s="98"/>
      <c r="O40" s="10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14.4">
      <c r="A41" s="98"/>
      <c r="B41" s="98"/>
      <c r="C41" s="98"/>
      <c r="D41" s="115"/>
      <c r="E41" s="98"/>
      <c r="F41" s="98"/>
      <c r="G41" s="98"/>
      <c r="H41" s="115"/>
      <c r="O41" s="10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13.2">
      <c r="A42" s="99"/>
      <c r="B42" s="99"/>
      <c r="C42" s="99"/>
      <c r="D42" s="99"/>
      <c r="E42" s="99"/>
      <c r="F42" s="99"/>
      <c r="G42" s="99"/>
      <c r="H42" s="99"/>
      <c r="M42" s="109"/>
      <c r="N42" s="109"/>
      <c r="O42" s="10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13.2">
      <c r="A43" s="100" t="s">
        <v>76</v>
      </c>
      <c r="B43" s="99"/>
      <c r="C43" s="99"/>
      <c r="D43" s="99"/>
      <c r="E43" s="99"/>
      <c r="F43" s="99"/>
      <c r="G43" s="99"/>
      <c r="H43" s="99"/>
      <c r="K43" s="10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3.2">
      <c r="A44" s="98" t="s">
        <v>546</v>
      </c>
      <c r="B44" s="99"/>
      <c r="C44" s="99"/>
      <c r="D44" s="99"/>
      <c r="E44" s="98" t="s">
        <v>585</v>
      </c>
      <c r="F44" s="99"/>
      <c r="G44" s="99"/>
      <c r="H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14.4">
      <c r="A45" s="102">
        <v>98</v>
      </c>
      <c r="B45" s="64" t="s">
        <v>589</v>
      </c>
      <c r="C45" s="64" t="s">
        <v>240</v>
      </c>
      <c r="D45" s="12"/>
      <c r="E45" s="102">
        <v>56</v>
      </c>
      <c r="F45" s="64" t="s">
        <v>589</v>
      </c>
      <c r="G45" s="64" t="s">
        <v>240</v>
      </c>
      <c r="H45" s="12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14.4">
      <c r="A46" s="102">
        <v>86</v>
      </c>
      <c r="B46" s="64" t="s">
        <v>590</v>
      </c>
      <c r="C46" s="64" t="s">
        <v>397</v>
      </c>
      <c r="D46" s="13"/>
      <c r="E46" s="102">
        <v>51</v>
      </c>
      <c r="F46" s="64" t="s">
        <v>591</v>
      </c>
      <c r="G46" s="64" t="s">
        <v>3</v>
      </c>
      <c r="H46" s="12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14.4">
      <c r="A47" s="102">
        <v>80</v>
      </c>
      <c r="B47" s="64" t="s">
        <v>592</v>
      </c>
      <c r="C47" s="64" t="s">
        <v>40</v>
      </c>
      <c r="E47" s="102">
        <v>45</v>
      </c>
      <c r="F47" s="64" t="s">
        <v>593</v>
      </c>
      <c r="G47" s="64" t="s">
        <v>48</v>
      </c>
      <c r="H47" s="12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14.4">
      <c r="A48" s="102">
        <v>79</v>
      </c>
      <c r="B48" s="64" t="s">
        <v>594</v>
      </c>
      <c r="C48" s="64" t="s">
        <v>49</v>
      </c>
      <c r="D48" s="12"/>
      <c r="E48" s="102">
        <v>42</v>
      </c>
      <c r="F48" s="64" t="s">
        <v>595</v>
      </c>
      <c r="G48" s="64" t="s">
        <v>53</v>
      </c>
      <c r="H48" s="12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14.4">
      <c r="A49" s="102">
        <v>71</v>
      </c>
      <c r="B49" s="64" t="s">
        <v>593</v>
      </c>
      <c r="C49" s="64" t="s">
        <v>48</v>
      </c>
      <c r="D49" s="12"/>
      <c r="E49" s="102">
        <v>33</v>
      </c>
      <c r="F49" s="64" t="s">
        <v>592</v>
      </c>
      <c r="G49" s="64" t="s">
        <v>40</v>
      </c>
      <c r="H49" s="13"/>
      <c r="I49" s="99"/>
      <c r="J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4.4">
      <c r="A50" s="98"/>
      <c r="B50" s="98"/>
      <c r="C50" s="98"/>
      <c r="D50" s="12"/>
      <c r="E50" s="102">
        <v>33</v>
      </c>
      <c r="F50" s="64" t="s">
        <v>590</v>
      </c>
      <c r="G50" s="64" t="s">
        <v>397</v>
      </c>
      <c r="I50" s="99"/>
      <c r="J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13.2">
      <c r="A51" s="100" t="s">
        <v>90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13.2">
      <c r="A52" s="98" t="s">
        <v>596</v>
      </c>
      <c r="B52" s="99"/>
      <c r="C52" s="99"/>
      <c r="D52" s="99"/>
      <c r="E52" s="98" t="s">
        <v>597</v>
      </c>
      <c r="F52" s="99"/>
      <c r="G52" s="99"/>
      <c r="H52" s="99"/>
      <c r="I52" s="98" t="s">
        <v>546</v>
      </c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14.4">
      <c r="A53" s="102">
        <v>239</v>
      </c>
      <c r="B53" s="64" t="s">
        <v>598</v>
      </c>
      <c r="C53" s="64" t="s">
        <v>240</v>
      </c>
      <c r="D53" s="12"/>
      <c r="E53" s="101">
        <v>0.83819999999999995</v>
      </c>
      <c r="F53" s="120" t="s">
        <v>599</v>
      </c>
      <c r="G53" s="121" t="s">
        <v>229</v>
      </c>
      <c r="H53" s="12"/>
      <c r="I53" s="102">
        <v>166</v>
      </c>
      <c r="J53" s="64" t="s">
        <v>600</v>
      </c>
      <c r="K53" s="64" t="s">
        <v>253</v>
      </c>
      <c r="L53" s="12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4.4">
      <c r="A54" s="102">
        <v>204</v>
      </c>
      <c r="B54" s="64" t="s">
        <v>600</v>
      </c>
      <c r="C54" s="64" t="s">
        <v>253</v>
      </c>
      <c r="D54" s="54"/>
      <c r="E54" s="101">
        <v>0.76100000000000001</v>
      </c>
      <c r="F54" s="64" t="s">
        <v>601</v>
      </c>
      <c r="G54" s="64" t="s">
        <v>48</v>
      </c>
      <c r="H54" s="12"/>
      <c r="I54" s="102">
        <v>141</v>
      </c>
      <c r="J54" s="64" t="s">
        <v>599</v>
      </c>
      <c r="K54" s="64" t="s">
        <v>229</v>
      </c>
      <c r="L54" s="12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14.4">
      <c r="A55" s="102">
        <v>178</v>
      </c>
      <c r="B55" s="64" t="s">
        <v>602</v>
      </c>
      <c r="C55" s="64" t="s">
        <v>262</v>
      </c>
      <c r="D55" s="12"/>
      <c r="E55" s="101">
        <v>0.70830000000000004</v>
      </c>
      <c r="F55" s="99" t="s">
        <v>600</v>
      </c>
      <c r="G55" s="99" t="s">
        <v>253</v>
      </c>
      <c r="H55" s="103"/>
      <c r="I55" s="102">
        <v>139</v>
      </c>
      <c r="J55" s="64" t="s">
        <v>603</v>
      </c>
      <c r="K55" s="64" t="s">
        <v>23</v>
      </c>
      <c r="L55" s="12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14.4">
      <c r="A56" s="98">
        <v>174</v>
      </c>
      <c r="B56" s="64" t="s">
        <v>604</v>
      </c>
      <c r="C56" s="64" t="s">
        <v>13</v>
      </c>
      <c r="D56" s="12"/>
      <c r="E56" s="101">
        <v>0.64490000000000003</v>
      </c>
      <c r="F56" s="99" t="s">
        <v>602</v>
      </c>
      <c r="G56" s="99" t="s">
        <v>262</v>
      </c>
      <c r="H56" s="12"/>
      <c r="I56" s="102">
        <v>136</v>
      </c>
      <c r="J56" s="64" t="s">
        <v>601</v>
      </c>
      <c r="K56" s="64" t="s">
        <v>48</v>
      </c>
      <c r="L56" s="54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4.4">
      <c r="A57" s="29">
        <v>157</v>
      </c>
      <c r="B57" s="120" t="s">
        <v>603</v>
      </c>
      <c r="C57" s="120" t="s">
        <v>23</v>
      </c>
      <c r="D57" s="12"/>
      <c r="E57" s="101">
        <v>0.64080000000000004</v>
      </c>
      <c r="F57" s="99" t="s">
        <v>603</v>
      </c>
      <c r="G57" s="99" t="s">
        <v>23</v>
      </c>
      <c r="H57" s="12"/>
      <c r="I57" s="98">
        <v>111</v>
      </c>
      <c r="J57" s="64" t="s">
        <v>604</v>
      </c>
      <c r="K57" s="64" t="s">
        <v>13</v>
      </c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14.4">
      <c r="E58" s="122"/>
      <c r="H58" s="13"/>
      <c r="J58" s="118"/>
      <c r="L58" s="12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14.4">
      <c r="A59" s="3"/>
      <c r="B59" s="118"/>
      <c r="C59" s="120"/>
      <c r="D59" s="12"/>
      <c r="E59" s="122"/>
      <c r="H59" s="3"/>
      <c r="I59" s="3"/>
      <c r="J59" s="120"/>
      <c r="K59" s="120"/>
      <c r="L59" s="12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14.4">
      <c r="A60" s="3"/>
      <c r="E60" s="122"/>
      <c r="F60" s="118"/>
      <c r="G60" s="120"/>
      <c r="H60" s="12"/>
      <c r="I60" s="3"/>
      <c r="J60" s="120"/>
      <c r="K60" s="120"/>
      <c r="L60" s="12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14.4">
      <c r="A61" s="3"/>
      <c r="B61" s="120"/>
      <c r="D61" s="12"/>
      <c r="I61" s="3"/>
      <c r="L61" s="3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14.4">
      <c r="A62" s="3"/>
      <c r="B62" s="3"/>
      <c r="C62" s="3"/>
      <c r="D62" s="13"/>
      <c r="I62" s="3"/>
      <c r="J62" s="12"/>
      <c r="L62" s="13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13.2">
      <c r="A63" s="99"/>
      <c r="B63" s="99"/>
      <c r="C63" s="99"/>
      <c r="D63" s="99"/>
      <c r="I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13.2">
      <c r="A64" s="99"/>
      <c r="B64" s="99"/>
      <c r="C64" s="99"/>
      <c r="D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:26" ht="13.2">
      <c r="A65" s="99"/>
      <c r="B65" s="99"/>
      <c r="C65" s="99"/>
      <c r="D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:26" ht="13.2">
      <c r="A66" s="99"/>
      <c r="B66" s="99"/>
      <c r="C66" s="99"/>
      <c r="D66" s="99"/>
      <c r="E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:26" ht="13.2">
      <c r="A67" s="99"/>
      <c r="B67" s="99"/>
      <c r="C67" s="99"/>
      <c r="D67" s="99"/>
      <c r="E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:26" ht="13.2">
      <c r="A68" s="99"/>
      <c r="B68" s="99"/>
      <c r="C68" s="99"/>
      <c r="D68" s="99"/>
      <c r="E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:26" ht="13.2">
      <c r="A69" s="99"/>
      <c r="B69" s="99"/>
      <c r="C69" s="99"/>
      <c r="D69" s="99"/>
      <c r="E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:26" ht="13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ht="13.2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:26" ht="13.2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:26" ht="13.2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13.2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13.2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:26" ht="13.2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:26" ht="13.2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:26" ht="13.2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:26" ht="13.2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:26" ht="13.2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:26" ht="13.2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:26" ht="13.2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:26" ht="13.2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:26" ht="13.2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:26" ht="13.2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:26" ht="13.2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:26" ht="13.2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:26" ht="13.2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:26" ht="13.2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:26" ht="13.2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:26" ht="13.2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:26" ht="13.2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:26" ht="13.2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  <row r="94" spans="1:26" ht="13.2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13.2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spans="1:26" ht="13.2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 spans="1:26" ht="13.2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 spans="1:26" ht="13.2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spans="1:26" ht="13.2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 spans="1:26" ht="13.2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 ht="13.2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 spans="1:26" ht="13.2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 ht="13.2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</row>
    <row r="104" spans="1:26" ht="13.2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6" ht="13.2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6" ht="13.2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ht="13.2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 ht="13.2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 spans="1:26" ht="13.2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 spans="1:26" ht="13.2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 ht="13.2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 spans="1:26" ht="13.2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 ht="13.2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 spans="1:26" ht="13.2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 spans="1:26" ht="13.2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</row>
    <row r="116" spans="1:26" ht="13.2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</row>
    <row r="117" spans="1:26" ht="13.2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</row>
    <row r="118" spans="1:26" ht="13.2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ht="13.2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</row>
    <row r="120" spans="1:26" ht="13.2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</row>
    <row r="121" spans="1:26" ht="13.2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</row>
    <row r="122" spans="1:26" ht="13.2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</row>
    <row r="123" spans="1:26" ht="13.2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</row>
    <row r="124" spans="1:26" ht="13.2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 spans="1:26" ht="13.2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</row>
    <row r="126" spans="1:26" ht="13.2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</row>
    <row r="127" spans="1:26" ht="13.2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</row>
    <row r="128" spans="1:26" ht="13.2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</row>
    <row r="129" spans="1:26" ht="13.2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</row>
    <row r="130" spans="1:26" ht="13.2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</row>
    <row r="131" spans="1:26" ht="13.2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</row>
    <row r="132" spans="1:26" ht="13.2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</row>
    <row r="133" spans="1:26" ht="13.2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</row>
    <row r="134" spans="1:26" ht="13.2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</row>
    <row r="135" spans="1:26" ht="13.2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</row>
    <row r="136" spans="1:26" ht="13.2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</row>
    <row r="137" spans="1:26" ht="13.2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spans="1:26" ht="13.2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</row>
    <row r="139" spans="1:26" ht="13.2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</row>
    <row r="140" spans="1:26" ht="13.2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spans="1:26" ht="13.2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</row>
    <row r="142" spans="1:26" ht="13.2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</row>
    <row r="143" spans="1:26" ht="13.2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 spans="1:26" ht="13.2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</row>
    <row r="145" spans="1:26" ht="13.2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</row>
    <row r="146" spans="1:26" ht="13.2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</row>
    <row r="147" spans="1:26" ht="13.2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</row>
    <row r="148" spans="1:26" ht="13.2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</row>
    <row r="149" spans="1:26" ht="13.2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</row>
    <row r="150" spans="1:26" ht="13.2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</row>
    <row r="151" spans="1:26" ht="13.2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</row>
    <row r="152" spans="1:26" ht="13.2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</row>
    <row r="153" spans="1:26" ht="13.2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</row>
    <row r="154" spans="1:26" ht="13.2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</row>
    <row r="155" spans="1:26" ht="13.2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</row>
    <row r="156" spans="1:26" ht="13.2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</row>
    <row r="157" spans="1:26" ht="13.2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</row>
    <row r="158" spans="1:26" ht="13.2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</row>
    <row r="159" spans="1:26" ht="13.2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 spans="1:26" ht="13.2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</row>
    <row r="161" spans="1:26" ht="13.2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</row>
    <row r="162" spans="1:26" ht="13.2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</row>
    <row r="163" spans="1:26" ht="13.2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  <row r="164" spans="1:26" ht="13.2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  <row r="165" spans="1:26" ht="13.2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</row>
    <row r="166" spans="1:26" ht="13.2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spans="1:26" ht="13.2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spans="1:26" ht="13.2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spans="1:26" ht="13.2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spans="1:26" ht="13.2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spans="1:26" ht="13.2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spans="1:26" ht="13.2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spans="1:26" ht="13.2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spans="1:26" ht="13.2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spans="1:26" ht="13.2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spans="1:26" ht="13.2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spans="1:26" ht="13.2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spans="1:26" ht="13.2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spans="1:26" ht="13.2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spans="1:26" ht="13.2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spans="1:26" ht="13.2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spans="1:26" ht="13.2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spans="1:26" ht="13.2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spans="1:26" ht="13.2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spans="1:26" ht="13.2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spans="1:26" ht="13.2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spans="1:26" ht="13.2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spans="1:26" ht="13.2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spans="1:26" ht="13.2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spans="1:26" ht="13.2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spans="1:26" ht="13.2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spans="1:26" ht="13.2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spans="1:26" ht="13.2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spans="1:26" ht="13.2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spans="1:26" ht="13.2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spans="1:26" ht="13.2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spans="1:26" ht="13.2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spans="1:26" ht="13.2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spans="1:26" ht="13.2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spans="1:26" ht="13.2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spans="1:26" ht="13.2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spans="1:26" ht="13.2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spans="1:26" ht="13.2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spans="1:26" ht="13.2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spans="1:26" ht="13.2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spans="1:26" ht="13.2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spans="1:26" ht="13.2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spans="1:26" ht="13.2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spans="1:26" ht="13.2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spans="1:26" ht="13.2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spans="1:26" ht="13.2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spans="1:26" ht="13.2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spans="1:26" ht="13.2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spans="1:26" ht="13.2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spans="1:26" ht="13.2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spans="1:26" ht="13.2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spans="1:26" ht="13.2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spans="1:26" ht="13.2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spans="1:26" ht="13.2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spans="1:26" ht="13.2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spans="1:26" ht="13.2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spans="1:26" ht="13.2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spans="1:26" ht="13.2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spans="1:26" ht="13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spans="1:26" ht="13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spans="1:26" ht="13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spans="1:26" ht="13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spans="1:26" ht="13.2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spans="1:26" ht="13.2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spans="1:26" ht="13.2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spans="1:26" ht="13.2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spans="1:26" ht="13.2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spans="1:26" ht="13.2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spans="1:26" ht="13.2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spans="1:26" ht="13.2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spans="1:26" ht="13.2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spans="1:26" ht="13.2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spans="1:26" ht="13.2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spans="1:26" ht="13.2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spans="1:26" ht="13.2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spans="1:26" ht="13.2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spans="1:26" ht="13.2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spans="1:26" ht="13.2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spans="1:26" ht="13.2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spans="1:26" ht="13.2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spans="1:26" ht="13.2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spans="1:26" ht="13.2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spans="1:26" ht="13.2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spans="1:26" ht="13.2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spans="1:26" ht="13.2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spans="1:26" ht="13.2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spans="1:26" ht="13.2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spans="1:26" ht="13.2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spans="1:26" ht="13.2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spans="1:26" ht="13.2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spans="1:26" ht="13.2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spans="1:26" ht="13.2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spans="1:26" ht="13.2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spans="1:26" ht="13.2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spans="1:26" ht="13.2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spans="1:26" ht="13.2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spans="1:26" ht="13.2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spans="1:26" ht="13.2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spans="1:26" ht="13.2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spans="1:26" ht="13.2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spans="1:26" ht="13.2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spans="1:26" ht="13.2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spans="1:26" ht="13.2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spans="1:26" ht="13.2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spans="1:26" ht="13.2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spans="1:26" ht="13.2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spans="1:26" ht="13.2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spans="1:26" ht="13.2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spans="1:26" ht="13.2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spans="1:26" ht="13.2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spans="1:26" ht="13.2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spans="1:26" ht="13.2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spans="1:26" ht="13.2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spans="1:26" ht="13.2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spans="1:26" ht="13.2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spans="1:26" ht="13.2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spans="1:26" ht="13.2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spans="1:26" ht="13.2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spans="1:26" ht="13.2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spans="1:26" ht="13.2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spans="1:26" ht="13.2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spans="1:26" ht="13.2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spans="1:26" ht="13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spans="1:26" ht="13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spans="1:26" ht="13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spans="1:26" ht="13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spans="1:26" ht="13.2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spans="1:26" ht="13.2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spans="1:26" ht="13.2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spans="1:26" ht="13.2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spans="1:26" ht="13.2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spans="1:26" ht="13.2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spans="1:26" ht="13.2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spans="1:26" ht="13.2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spans="1:26" ht="13.2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spans="1:26" ht="13.2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spans="1:26" ht="13.2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spans="1:26" ht="13.2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spans="1:26" ht="13.2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spans="1:26" ht="13.2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spans="1:26" ht="13.2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spans="1:26" ht="13.2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spans="1:26" ht="13.2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spans="1:26" ht="13.2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spans="1:26" ht="13.2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spans="1:26" ht="13.2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spans="1:26" ht="13.2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spans="1:26" ht="13.2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spans="1:26" ht="13.2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spans="1:26" ht="13.2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spans="1:26" ht="13.2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spans="1:26" ht="13.2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spans="1:26" ht="13.2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spans="1:26" ht="13.2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spans="1:26" ht="13.2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spans="1:26" ht="13.2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spans="1:26" ht="13.2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spans="1:26" ht="13.2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spans="1:26" ht="13.2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spans="1:26" ht="13.2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spans="1:26" ht="13.2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spans="1:26" ht="13.2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spans="1:26" ht="13.2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spans="1:26" ht="13.2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spans="1:26" ht="13.2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spans="1:26" ht="13.2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spans="1:26" ht="13.2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spans="1:26" ht="13.2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spans="1:26" ht="13.2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spans="1:26" ht="13.2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spans="1:26" ht="13.2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spans="1:26" ht="13.2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spans="1:26" ht="13.2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spans="1:26" ht="13.2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spans="1:26" ht="13.2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spans="1:26" ht="13.2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spans="1:26" ht="13.2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spans="1:26" ht="13.2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spans="1:26" ht="13.2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spans="1:26" ht="13.2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spans="1:26" ht="13.2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spans="1:26" ht="13.2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spans="1:26" ht="13.2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spans="1:26" ht="13.2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spans="1:26" ht="13.2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spans="1:26" ht="13.2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spans="1:26" ht="13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spans="1:26" ht="13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spans="1:26" ht="13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spans="1:26" ht="13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spans="1:26" ht="13.2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spans="1:26" ht="13.2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spans="1:26" ht="13.2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spans="1:26" ht="13.2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spans="1:26" ht="13.2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spans="1:26" ht="13.2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spans="1:26" ht="13.2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spans="1:26" ht="13.2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spans="1:26" ht="13.2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spans="1:26" ht="13.2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spans="1:26" ht="13.2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spans="1:26" ht="13.2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spans="1:26" ht="13.2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spans="1:26" ht="13.2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spans="1:26" ht="13.2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spans="1:26" ht="13.2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</row>
    <row r="372" spans="1:26" ht="13.2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</row>
    <row r="373" spans="1:26" ht="13.2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</row>
    <row r="374" spans="1:26" ht="13.2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</row>
    <row r="375" spans="1:26" ht="13.2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</row>
    <row r="376" spans="1:26" ht="13.2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</row>
    <row r="377" spans="1:26" ht="13.2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</row>
    <row r="378" spans="1:26" ht="13.2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</row>
    <row r="379" spans="1:26" ht="13.2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</row>
    <row r="380" spans="1:26" ht="13.2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</row>
    <row r="381" spans="1:26" ht="13.2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</row>
    <row r="382" spans="1:26" ht="13.2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</row>
    <row r="383" spans="1:26" ht="13.2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</row>
    <row r="384" spans="1:26" ht="13.2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</row>
    <row r="385" spans="1:26" ht="13.2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</row>
    <row r="386" spans="1:26" ht="13.2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</row>
    <row r="387" spans="1:26" ht="13.2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</row>
    <row r="388" spans="1:26" ht="13.2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</row>
    <row r="389" spans="1:26" ht="13.2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</row>
    <row r="390" spans="1:26" ht="13.2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</row>
    <row r="391" spans="1:26" ht="13.2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</row>
    <row r="392" spans="1:26" ht="13.2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</row>
    <row r="393" spans="1:26" ht="13.2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</row>
    <row r="394" spans="1:26" ht="13.2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</row>
    <row r="395" spans="1:26" ht="13.2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</row>
    <row r="396" spans="1:26" ht="13.2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</row>
    <row r="397" spans="1:26" ht="13.2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</row>
    <row r="398" spans="1:26" ht="13.2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</row>
    <row r="399" spans="1:26" ht="13.2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</row>
    <row r="400" spans="1:26" ht="13.2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</row>
    <row r="401" spans="1:26" ht="13.2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</row>
    <row r="402" spans="1:26" ht="13.2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</row>
    <row r="403" spans="1:26" ht="13.2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</row>
    <row r="404" spans="1:26" ht="13.2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</row>
    <row r="405" spans="1:26" ht="13.2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</row>
    <row r="406" spans="1:26" ht="13.2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</row>
    <row r="407" spans="1:26" ht="13.2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</row>
    <row r="408" spans="1:26" ht="13.2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</row>
    <row r="409" spans="1:26" ht="13.2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</row>
    <row r="410" spans="1:26" ht="13.2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</row>
    <row r="411" spans="1:26" ht="13.2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</row>
    <row r="412" spans="1:26" ht="13.2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</row>
    <row r="413" spans="1:26" ht="13.2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</row>
    <row r="414" spans="1:26" ht="13.2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</row>
    <row r="415" spans="1:26" ht="13.2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</row>
    <row r="416" spans="1:26" ht="13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</row>
    <row r="417" spans="1:26" ht="13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</row>
    <row r="418" spans="1:26" ht="13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</row>
    <row r="419" spans="1:26" ht="13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</row>
    <row r="420" spans="1:26" ht="13.2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</row>
    <row r="421" spans="1:26" ht="13.2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</row>
    <row r="422" spans="1:26" ht="13.2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</row>
    <row r="423" spans="1:26" ht="13.2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</row>
    <row r="424" spans="1:26" ht="13.2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</row>
    <row r="425" spans="1:26" ht="13.2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</row>
    <row r="426" spans="1:26" ht="13.2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</row>
    <row r="427" spans="1:26" ht="13.2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</row>
    <row r="428" spans="1:26" ht="13.2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</row>
    <row r="429" spans="1:26" ht="13.2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</row>
    <row r="430" spans="1:26" ht="13.2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</row>
    <row r="431" spans="1:26" ht="13.2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</row>
    <row r="432" spans="1:26" ht="13.2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</row>
    <row r="433" spans="1:26" ht="13.2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</row>
    <row r="434" spans="1:26" ht="13.2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</row>
    <row r="435" spans="1:26" ht="13.2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</row>
    <row r="436" spans="1:26" ht="13.2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</row>
    <row r="437" spans="1:26" ht="13.2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</row>
    <row r="438" spans="1:26" ht="13.2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</row>
    <row r="439" spans="1:26" ht="13.2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</row>
    <row r="440" spans="1:26" ht="13.2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</row>
    <row r="441" spans="1:26" ht="13.2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</row>
    <row r="442" spans="1:26" ht="13.2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</row>
    <row r="443" spans="1:26" ht="13.2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</row>
    <row r="444" spans="1:26" ht="13.2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</row>
    <row r="445" spans="1:26" ht="13.2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</row>
    <row r="446" spans="1:26" ht="13.2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</row>
    <row r="447" spans="1:26" ht="13.2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</row>
    <row r="448" spans="1:26" ht="13.2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</row>
    <row r="449" spans="1:26" ht="13.2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</row>
    <row r="450" spans="1:26" ht="13.2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</row>
    <row r="451" spans="1:26" ht="13.2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</row>
    <row r="452" spans="1:26" ht="13.2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</row>
    <row r="453" spans="1:26" ht="13.2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</row>
    <row r="454" spans="1:26" ht="13.2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</row>
    <row r="455" spans="1:26" ht="13.2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</row>
    <row r="456" spans="1:26" ht="13.2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</row>
    <row r="457" spans="1:26" ht="13.2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</row>
    <row r="458" spans="1:26" ht="13.2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</row>
    <row r="459" spans="1:26" ht="13.2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</row>
    <row r="460" spans="1:26" ht="13.2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</row>
    <row r="461" spans="1:26" ht="13.2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</row>
    <row r="462" spans="1:26" ht="13.2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</row>
    <row r="463" spans="1:26" ht="13.2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</row>
    <row r="464" spans="1:26" ht="13.2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</row>
    <row r="465" spans="1:26" ht="13.2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</row>
    <row r="466" spans="1:26" ht="13.2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</row>
    <row r="467" spans="1:26" ht="13.2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</row>
    <row r="468" spans="1:26" ht="13.2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</row>
    <row r="469" spans="1:26" ht="13.2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</row>
    <row r="470" spans="1:26" ht="13.2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</row>
    <row r="471" spans="1:26" ht="13.2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</row>
    <row r="472" spans="1:26" ht="13.2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</row>
    <row r="473" spans="1:26" ht="13.2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</row>
    <row r="474" spans="1:26" ht="13.2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</row>
    <row r="475" spans="1:26" ht="13.2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</row>
    <row r="476" spans="1:26" ht="13.2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</row>
    <row r="477" spans="1:26" ht="13.2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</row>
    <row r="478" spans="1:26" ht="13.2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</row>
    <row r="479" spans="1:26" ht="13.2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</row>
    <row r="480" spans="1:26" ht="13.2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</row>
    <row r="481" spans="1:26" ht="13.2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</row>
    <row r="482" spans="1:26" ht="13.2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</row>
    <row r="483" spans="1:26" ht="13.2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</row>
    <row r="484" spans="1:26" ht="13.2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</row>
    <row r="485" spans="1:26" ht="13.2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</row>
    <row r="486" spans="1:26" ht="13.2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</row>
    <row r="487" spans="1:26" ht="13.2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</row>
    <row r="488" spans="1:26" ht="13.2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</row>
    <row r="489" spans="1:26" ht="13.2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</row>
    <row r="490" spans="1:26" ht="13.2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</row>
    <row r="491" spans="1:26" ht="13.2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</row>
    <row r="492" spans="1:26" ht="13.2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</row>
    <row r="493" spans="1:26" ht="13.2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</row>
    <row r="494" spans="1:26" ht="13.2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</row>
    <row r="495" spans="1:26" ht="13.2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</row>
    <row r="496" spans="1:26" ht="13.2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</row>
    <row r="497" spans="1:26" ht="13.2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</row>
    <row r="498" spans="1:26" ht="13.2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</row>
    <row r="499" spans="1:26" ht="13.2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</row>
    <row r="500" spans="1:26" ht="13.2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</row>
    <row r="501" spans="1:26" ht="13.2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</row>
    <row r="502" spans="1:26" ht="13.2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</row>
    <row r="503" spans="1:26" ht="13.2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</row>
    <row r="504" spans="1:26" ht="13.2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</row>
    <row r="505" spans="1:26" ht="13.2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</row>
    <row r="506" spans="1:26" ht="13.2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</row>
    <row r="507" spans="1:26" ht="13.2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</row>
    <row r="508" spans="1:26" ht="13.2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</row>
    <row r="509" spans="1:26" ht="13.2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</row>
    <row r="510" spans="1:26" ht="13.2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</row>
    <row r="511" spans="1:26" ht="13.2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</row>
    <row r="512" spans="1:26" ht="13.2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</row>
    <row r="513" spans="1:26" ht="13.2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</row>
    <row r="514" spans="1:26" ht="13.2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</row>
    <row r="515" spans="1:26" ht="13.2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</row>
    <row r="516" spans="1:26" ht="13.2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</row>
    <row r="517" spans="1:26" ht="13.2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</row>
    <row r="518" spans="1:26" ht="13.2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</row>
    <row r="519" spans="1:26" ht="13.2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</row>
    <row r="520" spans="1:26" ht="13.2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</row>
    <row r="521" spans="1:26" ht="13.2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</row>
    <row r="522" spans="1:26" ht="13.2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</row>
    <row r="523" spans="1:26" ht="13.2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</row>
    <row r="524" spans="1:26" ht="13.2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</row>
    <row r="525" spans="1:26" ht="13.2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</row>
    <row r="526" spans="1:26" ht="13.2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</row>
    <row r="527" spans="1:26" ht="13.2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</row>
    <row r="528" spans="1:26" ht="13.2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</row>
    <row r="529" spans="1:26" ht="13.2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</row>
    <row r="530" spans="1:26" ht="13.2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</row>
    <row r="531" spans="1:26" ht="13.2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</row>
    <row r="532" spans="1:26" ht="13.2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</row>
    <row r="533" spans="1:26" ht="13.2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</row>
    <row r="534" spans="1:26" ht="13.2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</row>
    <row r="535" spans="1:26" ht="13.2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</row>
    <row r="536" spans="1:26" ht="13.2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</row>
    <row r="537" spans="1:26" ht="13.2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</row>
    <row r="538" spans="1:26" ht="13.2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</row>
    <row r="539" spans="1:26" ht="13.2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</row>
    <row r="540" spans="1:26" ht="13.2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</row>
    <row r="541" spans="1:26" ht="13.2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</row>
    <row r="542" spans="1:26" ht="13.2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</row>
    <row r="543" spans="1:26" ht="13.2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</row>
    <row r="544" spans="1:26" ht="13.2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</row>
    <row r="545" spans="1:26" ht="13.2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</row>
    <row r="546" spans="1:26" ht="13.2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</row>
    <row r="547" spans="1:26" ht="13.2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</row>
    <row r="548" spans="1:26" ht="13.2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</row>
    <row r="549" spans="1:26" ht="13.2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</row>
    <row r="550" spans="1:26" ht="13.2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</row>
    <row r="551" spans="1:26" ht="13.2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</row>
    <row r="552" spans="1:26" ht="13.2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</row>
    <row r="553" spans="1:26" ht="13.2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</row>
    <row r="554" spans="1:26" ht="13.2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</row>
    <row r="555" spans="1:26" ht="13.2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</row>
    <row r="556" spans="1:26" ht="13.2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</row>
    <row r="557" spans="1:26" ht="13.2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</row>
    <row r="558" spans="1:26" ht="13.2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</row>
    <row r="559" spans="1:26" ht="13.2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</row>
    <row r="560" spans="1:26" ht="13.2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</row>
    <row r="561" spans="1:26" ht="13.2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</row>
    <row r="562" spans="1:26" ht="13.2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</row>
    <row r="563" spans="1:26" ht="13.2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</row>
    <row r="564" spans="1:26" ht="13.2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</row>
    <row r="565" spans="1:26" ht="13.2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</row>
    <row r="566" spans="1:26" ht="13.2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</row>
    <row r="567" spans="1:26" ht="13.2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</row>
    <row r="568" spans="1:26" ht="13.2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</row>
    <row r="569" spans="1:26" ht="13.2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</row>
    <row r="570" spans="1:26" ht="13.2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</row>
    <row r="571" spans="1:26" ht="13.2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</row>
    <row r="572" spans="1:26" ht="13.2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</row>
    <row r="573" spans="1:26" ht="13.2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</row>
    <row r="574" spans="1:26" ht="13.2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</row>
    <row r="575" spans="1:26" ht="13.2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</row>
    <row r="576" spans="1:26" ht="13.2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</row>
    <row r="577" spans="1:26" ht="13.2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</row>
    <row r="578" spans="1:26" ht="13.2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</row>
    <row r="579" spans="1:26" ht="13.2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</row>
    <row r="580" spans="1:26" ht="13.2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</row>
    <row r="581" spans="1:26" ht="13.2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</row>
    <row r="582" spans="1:26" ht="13.2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</row>
    <row r="583" spans="1:26" ht="13.2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</row>
    <row r="584" spans="1:26" ht="13.2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</row>
    <row r="585" spans="1:26" ht="13.2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</row>
    <row r="586" spans="1:26" ht="13.2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</row>
    <row r="587" spans="1:26" ht="13.2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</row>
    <row r="588" spans="1:26" ht="13.2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</row>
    <row r="589" spans="1:26" ht="13.2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</row>
    <row r="590" spans="1:26" ht="13.2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</row>
    <row r="591" spans="1:26" ht="13.2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</row>
    <row r="592" spans="1:26" ht="13.2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</row>
    <row r="593" spans="1:26" ht="13.2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</row>
    <row r="594" spans="1:26" ht="13.2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</row>
    <row r="595" spans="1:26" ht="13.2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</row>
    <row r="596" spans="1:26" ht="13.2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</row>
    <row r="597" spans="1:26" ht="13.2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</row>
    <row r="598" spans="1:26" ht="13.2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</row>
    <row r="599" spans="1:26" ht="13.2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</row>
    <row r="600" spans="1:26" ht="13.2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</row>
    <row r="601" spans="1:26" ht="13.2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</row>
    <row r="602" spans="1:26" ht="13.2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</row>
    <row r="603" spans="1:26" ht="13.2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</row>
    <row r="604" spans="1:26" ht="13.2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</row>
    <row r="605" spans="1:26" ht="13.2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</row>
    <row r="606" spans="1:26" ht="13.2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</row>
    <row r="607" spans="1:26" ht="13.2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</row>
    <row r="608" spans="1:26" ht="13.2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</row>
    <row r="609" spans="1:26" ht="13.2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</row>
    <row r="610" spans="1:26" ht="13.2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</row>
    <row r="611" spans="1:26" ht="13.2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</row>
    <row r="612" spans="1:26" ht="13.2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</row>
    <row r="613" spans="1:26" ht="13.2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</row>
    <row r="614" spans="1:26" ht="13.2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</row>
    <row r="615" spans="1:26" ht="13.2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</row>
    <row r="616" spans="1:26" ht="13.2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</row>
    <row r="617" spans="1:26" ht="13.2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</row>
    <row r="618" spans="1:26" ht="13.2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</row>
    <row r="619" spans="1:26" ht="13.2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</row>
    <row r="620" spans="1:26" ht="13.2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</row>
    <row r="621" spans="1:26" ht="13.2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</row>
    <row r="622" spans="1:26" ht="13.2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</row>
    <row r="623" spans="1:26" ht="13.2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</row>
    <row r="624" spans="1:26" ht="13.2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</row>
    <row r="625" spans="1:26" ht="13.2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</row>
    <row r="626" spans="1:26" ht="13.2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</row>
    <row r="627" spans="1:26" ht="13.2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</row>
    <row r="628" spans="1:26" ht="13.2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</row>
    <row r="629" spans="1:26" ht="13.2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</row>
    <row r="630" spans="1:26" ht="13.2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</row>
    <row r="631" spans="1:26" ht="13.2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</row>
    <row r="632" spans="1:26" ht="13.2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</row>
    <row r="633" spans="1:26" ht="13.2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</row>
    <row r="634" spans="1:26" ht="13.2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</row>
    <row r="635" spans="1:26" ht="13.2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</row>
    <row r="636" spans="1:26" ht="13.2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</row>
    <row r="637" spans="1:26" ht="13.2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</row>
    <row r="638" spans="1:26" ht="13.2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</row>
    <row r="639" spans="1:26" ht="13.2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</row>
    <row r="640" spans="1:26" ht="13.2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</row>
    <row r="641" spans="1:26" ht="13.2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</row>
    <row r="642" spans="1:26" ht="13.2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</row>
    <row r="643" spans="1:26" ht="13.2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</row>
    <row r="644" spans="1:26" ht="13.2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</row>
    <row r="645" spans="1:26" ht="13.2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</row>
    <row r="646" spans="1:26" ht="13.2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</row>
    <row r="647" spans="1:26" ht="13.2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</row>
    <row r="648" spans="1:26" ht="13.2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</row>
    <row r="649" spans="1:26" ht="13.2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</row>
    <row r="650" spans="1:26" ht="13.2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</row>
    <row r="651" spans="1:26" ht="13.2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</row>
    <row r="652" spans="1:26" ht="13.2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</row>
    <row r="653" spans="1:26" ht="13.2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</row>
    <row r="654" spans="1:26" ht="13.2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</row>
    <row r="655" spans="1:26" ht="13.2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</row>
    <row r="656" spans="1:26" ht="13.2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</row>
    <row r="657" spans="1:26" ht="13.2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</row>
    <row r="658" spans="1:26" ht="13.2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</row>
    <row r="659" spans="1:26" ht="13.2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</row>
    <row r="660" spans="1:26" ht="13.2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</row>
    <row r="661" spans="1:26" ht="13.2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</row>
    <row r="662" spans="1:26" ht="13.2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</row>
    <row r="663" spans="1:26" ht="13.2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</row>
    <row r="664" spans="1:26" ht="13.2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</row>
    <row r="665" spans="1:26" ht="13.2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</row>
    <row r="666" spans="1:26" ht="13.2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</row>
    <row r="667" spans="1:26" ht="13.2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</row>
    <row r="668" spans="1:26" ht="13.2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</row>
    <row r="669" spans="1:26" ht="13.2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</row>
    <row r="670" spans="1:26" ht="13.2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</row>
    <row r="671" spans="1:26" ht="13.2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</row>
    <row r="672" spans="1:26" ht="13.2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</row>
    <row r="673" spans="1:26" ht="13.2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</row>
    <row r="674" spans="1:26" ht="13.2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</row>
    <row r="675" spans="1:26" ht="13.2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</row>
    <row r="676" spans="1:26" ht="13.2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</row>
    <row r="677" spans="1:26" ht="13.2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</row>
    <row r="678" spans="1:26" ht="13.2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</row>
    <row r="679" spans="1:26" ht="13.2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</row>
    <row r="680" spans="1:26" ht="13.2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</row>
    <row r="681" spans="1:26" ht="13.2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</row>
    <row r="682" spans="1:26" ht="13.2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</row>
    <row r="683" spans="1:26" ht="13.2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</row>
    <row r="684" spans="1:26" ht="13.2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</row>
    <row r="685" spans="1:26" ht="13.2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</row>
    <row r="686" spans="1:26" ht="13.2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</row>
    <row r="687" spans="1:26" ht="13.2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</row>
    <row r="688" spans="1:26" ht="13.2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</row>
    <row r="689" spans="1:26" ht="13.2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</row>
    <row r="690" spans="1:26" ht="13.2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</row>
    <row r="691" spans="1:26" ht="13.2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</row>
    <row r="692" spans="1:26" ht="13.2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</row>
    <row r="693" spans="1:26" ht="13.2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</row>
    <row r="694" spans="1:26" ht="13.2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</row>
    <row r="695" spans="1:26" ht="13.2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</row>
    <row r="696" spans="1:26" ht="13.2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</row>
    <row r="697" spans="1:26" ht="13.2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</row>
    <row r="698" spans="1:26" ht="13.2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</row>
    <row r="699" spans="1:26" ht="13.2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</row>
    <row r="700" spans="1:26" ht="13.2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</row>
    <row r="701" spans="1:26" ht="13.2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</row>
    <row r="702" spans="1:26" ht="13.2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</row>
    <row r="703" spans="1:26" ht="13.2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</row>
    <row r="704" spans="1:26" ht="13.2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</row>
    <row r="705" spans="1:26" ht="13.2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</row>
    <row r="706" spans="1:26" ht="13.2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</row>
    <row r="707" spans="1:26" ht="13.2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</row>
    <row r="708" spans="1:26" ht="13.2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</row>
    <row r="709" spans="1:26" ht="13.2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</row>
    <row r="710" spans="1:26" ht="13.2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</row>
    <row r="711" spans="1:26" ht="13.2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</row>
    <row r="712" spans="1:26" ht="13.2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</row>
    <row r="713" spans="1:26" ht="13.2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</row>
    <row r="714" spans="1:26" ht="13.2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</row>
    <row r="715" spans="1:26" ht="13.2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</row>
    <row r="716" spans="1:26" ht="13.2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</row>
    <row r="717" spans="1:26" ht="13.2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</row>
    <row r="718" spans="1:26" ht="13.2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</row>
    <row r="719" spans="1:26" ht="13.2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</row>
    <row r="720" spans="1:26" ht="13.2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</row>
    <row r="721" spans="1:26" ht="13.2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</row>
    <row r="722" spans="1:26" ht="13.2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</row>
    <row r="723" spans="1:26" ht="13.2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</row>
    <row r="724" spans="1:26" ht="13.2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</row>
    <row r="725" spans="1:26" ht="13.2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</row>
    <row r="726" spans="1:26" ht="13.2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</row>
    <row r="727" spans="1:26" ht="13.2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</row>
    <row r="728" spans="1:26" ht="13.2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</row>
    <row r="729" spans="1:26" ht="13.2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</row>
    <row r="730" spans="1:26" ht="13.2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</row>
    <row r="731" spans="1:26" ht="13.2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</row>
    <row r="732" spans="1:26" ht="13.2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</row>
    <row r="733" spans="1:26" ht="13.2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</row>
    <row r="734" spans="1:26" ht="13.2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</row>
    <row r="735" spans="1:26" ht="13.2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</row>
    <row r="736" spans="1:26" ht="13.2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</row>
    <row r="737" spans="1:26" ht="13.2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</row>
    <row r="738" spans="1:26" ht="13.2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</row>
    <row r="739" spans="1:26" ht="13.2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</row>
    <row r="740" spans="1:26" ht="13.2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</row>
    <row r="741" spans="1:26" ht="13.2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</row>
    <row r="742" spans="1:26" ht="13.2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</row>
    <row r="743" spans="1:26" ht="13.2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</row>
    <row r="744" spans="1:26" ht="13.2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</row>
    <row r="745" spans="1:26" ht="13.2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</row>
    <row r="746" spans="1:26" ht="13.2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</row>
    <row r="747" spans="1:26" ht="13.2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</row>
    <row r="748" spans="1:26" ht="13.2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</row>
    <row r="749" spans="1:26" ht="13.2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</row>
    <row r="750" spans="1:26" ht="13.2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</row>
    <row r="751" spans="1:26" ht="13.2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</row>
    <row r="752" spans="1:26" ht="13.2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</row>
    <row r="753" spans="1:26" ht="13.2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</row>
    <row r="754" spans="1:26" ht="13.2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</row>
    <row r="755" spans="1:26" ht="13.2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</row>
    <row r="756" spans="1:26" ht="13.2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</row>
    <row r="757" spans="1:26" ht="13.2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</row>
    <row r="758" spans="1:26" ht="13.2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</row>
    <row r="759" spans="1:26" ht="13.2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</row>
    <row r="760" spans="1:26" ht="13.2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</row>
    <row r="761" spans="1:26" ht="13.2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</row>
    <row r="762" spans="1:26" ht="13.2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</row>
    <row r="763" spans="1:26" ht="13.2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</row>
    <row r="764" spans="1:26" ht="13.2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</row>
    <row r="765" spans="1:26" ht="13.2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</row>
    <row r="766" spans="1:26" ht="13.2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</row>
    <row r="767" spans="1:26" ht="13.2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</row>
    <row r="768" spans="1:26" ht="13.2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</row>
    <row r="769" spans="1:26" ht="13.2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</row>
    <row r="770" spans="1:26" ht="13.2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</row>
    <row r="771" spans="1:26" ht="13.2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</row>
    <row r="772" spans="1:26" ht="13.2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</row>
    <row r="773" spans="1:26" ht="13.2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</row>
    <row r="774" spans="1:26" ht="13.2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</row>
    <row r="775" spans="1:26" ht="13.2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</row>
    <row r="776" spans="1:26" ht="13.2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</row>
    <row r="777" spans="1:26" ht="13.2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</row>
    <row r="778" spans="1:26" ht="13.2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</row>
    <row r="779" spans="1:26" ht="13.2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</row>
    <row r="780" spans="1:26" ht="13.2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</row>
    <row r="781" spans="1:26" ht="13.2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</row>
    <row r="782" spans="1:26" ht="13.2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</row>
    <row r="783" spans="1:26" ht="13.2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</row>
    <row r="784" spans="1:26" ht="13.2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</row>
    <row r="785" spans="1:26" ht="13.2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</row>
    <row r="786" spans="1:26" ht="13.2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</row>
    <row r="787" spans="1:26" ht="13.2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</row>
    <row r="788" spans="1:26" ht="13.2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</row>
    <row r="789" spans="1:26" ht="13.2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</row>
    <row r="790" spans="1:26" ht="13.2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</row>
    <row r="791" spans="1:26" ht="13.2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</row>
    <row r="792" spans="1:26" ht="13.2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</row>
    <row r="793" spans="1:26" ht="13.2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</row>
    <row r="794" spans="1:26" ht="13.2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</row>
    <row r="795" spans="1:26" ht="13.2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</row>
    <row r="796" spans="1:26" ht="13.2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</row>
    <row r="797" spans="1:26" ht="13.2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</row>
    <row r="798" spans="1:26" ht="13.2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</row>
    <row r="799" spans="1:26" ht="13.2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</row>
    <row r="800" spans="1:26" ht="13.2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</row>
    <row r="801" spans="1:26" ht="13.2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</row>
    <row r="802" spans="1:26" ht="13.2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</row>
    <row r="803" spans="1:26" ht="13.2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</row>
    <row r="804" spans="1:26" ht="13.2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</row>
    <row r="805" spans="1:26" ht="13.2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</row>
    <row r="806" spans="1:26" ht="13.2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</row>
    <row r="807" spans="1:26" ht="13.2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</row>
    <row r="808" spans="1:26" ht="13.2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</row>
    <row r="809" spans="1:26" ht="13.2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</row>
    <row r="810" spans="1:26" ht="13.2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</row>
    <row r="811" spans="1:26" ht="13.2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</row>
    <row r="812" spans="1:26" ht="13.2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</row>
    <row r="813" spans="1:26" ht="13.2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</row>
    <row r="814" spans="1:26" ht="13.2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</row>
    <row r="815" spans="1:26" ht="13.2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</row>
    <row r="816" spans="1:26" ht="13.2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</row>
    <row r="817" spans="1:26" ht="13.2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</row>
    <row r="818" spans="1:26" ht="13.2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</row>
    <row r="819" spans="1:26" ht="13.2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</row>
    <row r="820" spans="1:26" ht="13.2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</row>
    <row r="821" spans="1:26" ht="13.2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</row>
    <row r="822" spans="1:26" ht="13.2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</row>
    <row r="823" spans="1:26" ht="13.2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</row>
    <row r="824" spans="1:26" ht="13.2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</row>
    <row r="825" spans="1:26" ht="13.2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</row>
    <row r="826" spans="1:26" ht="13.2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</row>
    <row r="827" spans="1:26" ht="13.2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</row>
    <row r="828" spans="1:26" ht="13.2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</row>
    <row r="829" spans="1:26" ht="13.2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</row>
    <row r="830" spans="1:26" ht="13.2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</row>
    <row r="831" spans="1:26" ht="13.2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</row>
    <row r="832" spans="1:26" ht="13.2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</row>
    <row r="833" spans="1:26" ht="13.2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</row>
    <row r="834" spans="1:26" ht="13.2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</row>
    <row r="835" spans="1:26" ht="13.2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</row>
    <row r="836" spans="1:26" ht="13.2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</row>
    <row r="837" spans="1:26" ht="13.2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</row>
    <row r="838" spans="1:26" ht="13.2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</row>
    <row r="839" spans="1:26" ht="13.2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</row>
    <row r="840" spans="1:26" ht="13.2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</row>
    <row r="841" spans="1:26" ht="13.2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</row>
    <row r="842" spans="1:26" ht="13.2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</row>
    <row r="843" spans="1:26" ht="13.2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</row>
    <row r="844" spans="1:26" ht="13.2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</row>
    <row r="845" spans="1:26" ht="13.2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</row>
    <row r="846" spans="1:26" ht="13.2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</row>
    <row r="847" spans="1:26" ht="13.2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</row>
    <row r="848" spans="1:26" ht="13.2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</row>
    <row r="849" spans="1:26" ht="13.2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</row>
    <row r="850" spans="1:26" ht="13.2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</row>
    <row r="851" spans="1:26" ht="13.2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</row>
    <row r="852" spans="1:26" ht="13.2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</row>
    <row r="853" spans="1:26" ht="13.2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</row>
    <row r="854" spans="1:26" ht="13.2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</row>
    <row r="855" spans="1:26" ht="13.2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</row>
    <row r="856" spans="1:26" ht="13.2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</row>
    <row r="857" spans="1:26" ht="13.2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</row>
    <row r="858" spans="1:26" ht="13.2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</row>
    <row r="859" spans="1:26" ht="13.2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</row>
    <row r="860" spans="1:26" ht="13.2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</row>
    <row r="861" spans="1:26" ht="13.2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</row>
    <row r="862" spans="1:26" ht="13.2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</row>
    <row r="863" spans="1:26" ht="13.2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</row>
    <row r="864" spans="1:26" ht="13.2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</row>
    <row r="865" spans="1:26" ht="13.2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</row>
    <row r="866" spans="1:26" ht="13.2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</row>
    <row r="867" spans="1:26" ht="13.2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</row>
    <row r="868" spans="1:26" ht="13.2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</row>
    <row r="869" spans="1:26" ht="13.2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</row>
    <row r="870" spans="1:26" ht="13.2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</row>
    <row r="871" spans="1:26" ht="13.2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</row>
    <row r="872" spans="1:26" ht="13.2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</row>
    <row r="873" spans="1:26" ht="13.2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</row>
    <row r="874" spans="1:26" ht="13.2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</row>
    <row r="875" spans="1:26" ht="13.2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</row>
    <row r="876" spans="1:26" ht="13.2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</row>
    <row r="877" spans="1:26" ht="13.2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</row>
    <row r="878" spans="1:26" ht="13.2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</row>
    <row r="879" spans="1:26" ht="13.2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</row>
    <row r="880" spans="1:26" ht="13.2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</row>
    <row r="881" spans="1:26" ht="13.2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</row>
    <row r="882" spans="1:26" ht="13.2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</row>
    <row r="883" spans="1:26" ht="13.2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</row>
    <row r="884" spans="1:26" ht="13.2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</row>
    <row r="885" spans="1:26" ht="13.2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</row>
    <row r="886" spans="1:26" ht="13.2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</row>
    <row r="887" spans="1:26" ht="13.2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</row>
    <row r="888" spans="1:26" ht="13.2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</row>
    <row r="889" spans="1:26" ht="13.2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</row>
    <row r="890" spans="1:26" ht="13.2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</row>
    <row r="891" spans="1:26" ht="13.2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</row>
    <row r="892" spans="1:26" ht="13.2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</row>
    <row r="893" spans="1:26" ht="13.2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</row>
    <row r="894" spans="1:26" ht="13.2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</row>
    <row r="895" spans="1:26" ht="13.2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</row>
    <row r="896" spans="1:26" ht="13.2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</row>
    <row r="897" spans="1:26" ht="13.2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</row>
    <row r="898" spans="1:26" ht="13.2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</row>
    <row r="899" spans="1:26" ht="13.2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</row>
    <row r="900" spans="1:26" ht="13.2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</row>
    <row r="901" spans="1:26" ht="13.2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</row>
    <row r="902" spans="1:26" ht="13.2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</row>
    <row r="903" spans="1:26" ht="13.2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</row>
    <row r="904" spans="1:26" ht="13.2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</row>
    <row r="905" spans="1:26" ht="13.2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</row>
    <row r="906" spans="1:26" ht="13.2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</row>
    <row r="907" spans="1:26" ht="13.2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</row>
    <row r="908" spans="1:26" ht="13.2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</row>
    <row r="909" spans="1:26" ht="13.2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</row>
    <row r="910" spans="1:26" ht="13.2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</row>
    <row r="911" spans="1:26" ht="13.2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</row>
    <row r="912" spans="1:26" ht="13.2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</row>
    <row r="913" spans="1:26" ht="13.2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</row>
    <row r="914" spans="1:26" ht="13.2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</row>
    <row r="915" spans="1:26" ht="13.2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</row>
    <row r="916" spans="1:26" ht="13.2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</row>
    <row r="917" spans="1:26" ht="13.2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</row>
    <row r="918" spans="1:26" ht="13.2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</row>
    <row r="919" spans="1:26" ht="13.2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</row>
    <row r="920" spans="1:26" ht="13.2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</row>
    <row r="921" spans="1:26" ht="13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</row>
    <row r="922" spans="1:26" ht="13.2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</row>
    <row r="923" spans="1:26" ht="13.2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</row>
    <row r="924" spans="1:26" ht="13.2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</row>
    <row r="925" spans="1:26" ht="13.2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</row>
    <row r="926" spans="1:26" ht="13.2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</row>
    <row r="927" spans="1:26" ht="13.2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</row>
    <row r="928" spans="1:26" ht="13.2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</row>
    <row r="929" spans="1:26" ht="13.2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</row>
    <row r="930" spans="1:26" ht="13.2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</row>
    <row r="931" spans="1:26" ht="13.2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</row>
    <row r="932" spans="1:26" ht="13.2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</row>
    <row r="933" spans="1:26" ht="13.2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</row>
    <row r="934" spans="1:26" ht="13.2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</row>
    <row r="935" spans="1:26" ht="13.2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</row>
    <row r="936" spans="1:26" ht="13.2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</row>
    <row r="937" spans="1:26" ht="13.2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</row>
    <row r="938" spans="1:26" ht="13.2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</row>
    <row r="939" spans="1:26" ht="13.2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</row>
    <row r="940" spans="1:26" ht="13.2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</row>
    <row r="941" spans="1:26" ht="13.2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</row>
    <row r="942" spans="1:26" ht="13.2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</row>
    <row r="943" spans="1:26" ht="13.2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</row>
    <row r="944" spans="1:26" ht="13.2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</row>
    <row r="945" spans="1:26" ht="13.2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</row>
    <row r="946" spans="1:26" ht="13.2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</row>
    <row r="947" spans="1:26" ht="13.2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</row>
    <row r="948" spans="1:26" ht="13.2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</row>
    <row r="949" spans="1:26" ht="13.2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</row>
    <row r="950" spans="1:26" ht="13.2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</row>
    <row r="951" spans="1:26" ht="13.2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</row>
    <row r="952" spans="1:26" ht="13.2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</row>
    <row r="953" spans="1:26" ht="13.2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</row>
    <row r="954" spans="1:26" ht="13.2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</row>
    <row r="955" spans="1:26" ht="13.2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</row>
    <row r="956" spans="1:26" ht="13.2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</row>
    <row r="957" spans="1:26" ht="13.2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</row>
    <row r="958" spans="1:26" ht="13.2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</row>
    <row r="959" spans="1:26" ht="13.2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</row>
    <row r="960" spans="1:26" ht="13.2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</row>
    <row r="961" spans="1:26" ht="13.2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</row>
    <row r="962" spans="1:26" ht="13.2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</row>
    <row r="963" spans="1:26" ht="13.2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</row>
    <row r="964" spans="1:26" ht="13.2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</row>
    <row r="965" spans="1:26" ht="13.2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</row>
    <row r="966" spans="1:26" ht="13.2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</row>
    <row r="967" spans="1:26" ht="13.2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</row>
    <row r="968" spans="1:26" ht="13.2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</row>
    <row r="969" spans="1:26" ht="13.2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</row>
    <row r="970" spans="1:26" ht="13.2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</row>
    <row r="971" spans="1:26" ht="13.2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</row>
    <row r="972" spans="1:26" ht="13.2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</row>
    <row r="973" spans="1:26" ht="13.2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</row>
    <row r="974" spans="1:26" ht="13.2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</row>
    <row r="975" spans="1:26" ht="13.2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</row>
    <row r="976" spans="1:26" ht="13.2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</row>
    <row r="977" spans="1:26" ht="13.2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</row>
    <row r="978" spans="1:26" ht="13.2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</row>
    <row r="979" spans="1:26" ht="13.2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</row>
    <row r="980" spans="1:26" ht="13.2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</row>
    <row r="981" spans="1:26" ht="13.2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</row>
    <row r="982" spans="1:26" ht="13.2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</row>
    <row r="983" spans="1:26" ht="13.2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</row>
    <row r="984" spans="1:26" ht="13.2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</row>
    <row r="985" spans="1:26" ht="13.2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</row>
    <row r="986" spans="1:26" ht="13.2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</row>
    <row r="987" spans="1:26" ht="13.2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</row>
    <row r="988" spans="1:26" ht="13.2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</row>
    <row r="989" spans="1:26" ht="13.2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</row>
    <row r="990" spans="1:26" ht="13.2">
      <c r="A990" s="99"/>
      <c r="B990" s="99"/>
      <c r="C990" s="99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</row>
    <row r="991" spans="1:26" ht="13.2">
      <c r="A991" s="99"/>
      <c r="B991" s="99"/>
      <c r="C991" s="99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</row>
    <row r="992" spans="1:26" ht="13.2">
      <c r="A992" s="99"/>
      <c r="B992" s="99"/>
      <c r="C992" s="99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</row>
    <row r="993" spans="1:26" ht="13.2">
      <c r="A993" s="99"/>
      <c r="B993" s="99"/>
      <c r="C993" s="99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</row>
    <row r="994" spans="1:26" ht="13.2">
      <c r="A994" s="99"/>
      <c r="B994" s="99"/>
      <c r="C994" s="99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</row>
    <row r="995" spans="1:26" ht="13.2">
      <c r="A995" s="99"/>
      <c r="B995" s="99"/>
      <c r="C995" s="99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</row>
    <row r="996" spans="1:26" ht="13.2">
      <c r="A996" s="99"/>
      <c r="B996" s="99"/>
      <c r="C996" s="99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</row>
    <row r="997" spans="1:26" ht="13.2">
      <c r="A997" s="99"/>
      <c r="B997" s="99"/>
      <c r="C997" s="99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</row>
    <row r="998" spans="1:26" ht="13.2">
      <c r="A998" s="99"/>
      <c r="B998" s="99"/>
      <c r="C998" s="99"/>
      <c r="D998" s="99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</row>
    <row r="999" spans="1:26" ht="13.2">
      <c r="A999" s="99"/>
      <c r="B999" s="99"/>
      <c r="C999" s="99"/>
      <c r="D999" s="99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</row>
    <row r="1000" spans="1:26" ht="13.2">
      <c r="A1000" s="99"/>
      <c r="B1000" s="99"/>
      <c r="C1000" s="99"/>
      <c r="D1000" s="99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G1000"/>
  <sheetViews>
    <sheetView workbookViewId="0"/>
  </sheetViews>
  <sheetFormatPr defaultColWidth="12.6640625" defaultRowHeight="15.75" customHeight="1"/>
  <cols>
    <col min="3" max="3" width="4.6640625" customWidth="1"/>
    <col min="4" max="4" width="5.21875" customWidth="1"/>
    <col min="7" max="7" width="4" customWidth="1"/>
    <col min="8" max="9" width="2.88671875" customWidth="1"/>
    <col min="10" max="10" width="4.33203125" customWidth="1"/>
    <col min="13" max="13" width="3.21875" customWidth="1"/>
    <col min="14" max="14" width="3" customWidth="1"/>
    <col min="15" max="15" width="3.21875" customWidth="1"/>
    <col min="16" max="16" width="5.33203125" customWidth="1"/>
    <col min="19" max="19" width="5.77734375" customWidth="1"/>
    <col min="20" max="20" width="4.88671875" customWidth="1"/>
    <col min="23" max="23" width="4.33203125" customWidth="1"/>
    <col min="24" max="24" width="4.6640625" customWidth="1"/>
    <col min="27" max="27" width="5" customWidth="1"/>
    <col min="28" max="28" width="5.6640625" customWidth="1"/>
    <col min="29" max="29" width="5.21875" customWidth="1"/>
    <col min="32" max="32" width="5.77734375" customWidth="1"/>
    <col min="33" max="33" width="7.109375" customWidth="1"/>
  </cols>
  <sheetData>
    <row r="1" spans="1:33">
      <c r="A1" s="123" t="s">
        <v>82</v>
      </c>
      <c r="B1" s="124"/>
      <c r="C1" s="124"/>
      <c r="D1" s="124"/>
      <c r="E1" s="125" t="s">
        <v>73</v>
      </c>
      <c r="F1" s="126"/>
      <c r="G1" s="126"/>
      <c r="H1" s="126"/>
      <c r="I1" s="126"/>
      <c r="J1" s="126"/>
      <c r="K1" s="123" t="s">
        <v>79</v>
      </c>
      <c r="L1" s="124"/>
      <c r="M1" s="124"/>
      <c r="N1" s="124"/>
      <c r="O1" s="124"/>
      <c r="P1" s="124"/>
      <c r="Q1" s="127" t="s">
        <v>114</v>
      </c>
      <c r="R1" s="128"/>
      <c r="S1" s="128"/>
      <c r="T1" s="128"/>
      <c r="U1" s="123" t="s">
        <v>76</v>
      </c>
      <c r="V1" s="124"/>
      <c r="W1" s="124"/>
      <c r="X1" s="124"/>
      <c r="Y1" s="127" t="s">
        <v>90</v>
      </c>
      <c r="Z1" s="128"/>
      <c r="AA1" s="128"/>
      <c r="AB1" s="128"/>
      <c r="AC1" s="128"/>
      <c r="AD1" s="123" t="s">
        <v>85</v>
      </c>
      <c r="AE1" s="124"/>
      <c r="AF1" s="124"/>
    </row>
    <row r="2" spans="1:33">
      <c r="C2" s="3" t="s">
        <v>546</v>
      </c>
      <c r="D2" s="3" t="s">
        <v>605</v>
      </c>
      <c r="E2" s="129"/>
      <c r="F2" s="129"/>
      <c r="G2" s="130" t="s">
        <v>606</v>
      </c>
      <c r="H2" s="130" t="s">
        <v>607</v>
      </c>
      <c r="I2" s="130" t="s">
        <v>608</v>
      </c>
      <c r="J2" s="130" t="s">
        <v>546</v>
      </c>
      <c r="M2" s="3" t="s">
        <v>606</v>
      </c>
      <c r="N2" s="3" t="s">
        <v>607</v>
      </c>
      <c r="O2" s="3" t="s">
        <v>608</v>
      </c>
      <c r="P2" s="3" t="s">
        <v>546</v>
      </c>
      <c r="Q2" s="131"/>
      <c r="R2" s="131"/>
      <c r="S2" s="132" t="s">
        <v>546</v>
      </c>
      <c r="T2" s="132" t="s">
        <v>609</v>
      </c>
      <c r="W2" s="3" t="s">
        <v>546</v>
      </c>
      <c r="X2" s="3" t="s">
        <v>609</v>
      </c>
      <c r="Y2" s="131"/>
      <c r="Z2" s="131"/>
      <c r="AA2" s="132" t="s">
        <v>610</v>
      </c>
      <c r="AB2" s="132" t="s">
        <v>611</v>
      </c>
      <c r="AC2" s="132" t="s">
        <v>546</v>
      </c>
      <c r="AF2" s="3" t="s">
        <v>537</v>
      </c>
      <c r="AG2" s="3" t="s">
        <v>612</v>
      </c>
    </row>
    <row r="3" spans="1:33">
      <c r="A3" s="124" t="s">
        <v>1298</v>
      </c>
      <c r="B3" s="133" t="s">
        <v>1298</v>
      </c>
      <c r="C3" s="123">
        <v>27</v>
      </c>
      <c r="D3" s="123">
        <v>20</v>
      </c>
      <c r="E3" s="126" t="s">
        <v>1298</v>
      </c>
      <c r="F3" s="126" t="s">
        <v>1298</v>
      </c>
      <c r="G3" s="125">
        <v>15</v>
      </c>
      <c r="H3" s="125">
        <v>6</v>
      </c>
      <c r="I3" s="125">
        <f t="shared" ref="I3:I40" si="0">SUM(G3:H3)</f>
        <v>21</v>
      </c>
      <c r="J3" s="125">
        <v>29</v>
      </c>
      <c r="K3" s="124" t="s">
        <v>1298</v>
      </c>
      <c r="L3" s="133" t="s">
        <v>1298</v>
      </c>
      <c r="M3" s="123">
        <v>63</v>
      </c>
      <c r="N3" s="123">
        <v>20</v>
      </c>
      <c r="O3" s="124">
        <f t="shared" ref="O3:O41" si="1">SUM(M3:N3)</f>
        <v>83</v>
      </c>
      <c r="P3" s="123">
        <v>47</v>
      </c>
      <c r="Q3" s="128" t="s">
        <v>1298</v>
      </c>
      <c r="R3" s="128" t="s">
        <v>1298</v>
      </c>
      <c r="S3" s="127">
        <v>38</v>
      </c>
      <c r="T3" s="127">
        <v>16</v>
      </c>
      <c r="U3" s="133" t="s">
        <v>1298</v>
      </c>
      <c r="V3" s="133" t="s">
        <v>1298</v>
      </c>
      <c r="W3" s="123">
        <v>52</v>
      </c>
      <c r="X3" s="123">
        <v>8</v>
      </c>
      <c r="Y3" s="128" t="s">
        <v>1298</v>
      </c>
      <c r="Z3" s="128" t="s">
        <v>1298</v>
      </c>
      <c r="AA3" s="127">
        <v>157</v>
      </c>
      <c r="AB3" s="134">
        <v>0.64080000000000004</v>
      </c>
      <c r="AC3" s="127">
        <v>139</v>
      </c>
      <c r="AD3" s="133" t="s">
        <v>1298</v>
      </c>
      <c r="AE3" s="133" t="s">
        <v>1298</v>
      </c>
      <c r="AF3" s="123">
        <v>214</v>
      </c>
      <c r="AG3" s="122">
        <v>0.6331</v>
      </c>
    </row>
    <row r="4" spans="1:33">
      <c r="A4" s="124" t="s">
        <v>1298</v>
      </c>
      <c r="B4" s="133" t="s">
        <v>1298</v>
      </c>
      <c r="C4" s="123">
        <v>44</v>
      </c>
      <c r="D4" s="123">
        <v>20</v>
      </c>
      <c r="E4" s="126" t="s">
        <v>1298</v>
      </c>
      <c r="F4" s="126" t="s">
        <v>1298</v>
      </c>
      <c r="G4" s="125">
        <v>32</v>
      </c>
      <c r="H4" s="125">
        <v>19</v>
      </c>
      <c r="I4" s="125">
        <f t="shared" si="0"/>
        <v>51</v>
      </c>
      <c r="J4" s="125">
        <v>41</v>
      </c>
      <c r="K4" s="124" t="s">
        <v>1298</v>
      </c>
      <c r="L4" s="133" t="s">
        <v>1298</v>
      </c>
      <c r="M4" s="123">
        <v>27</v>
      </c>
      <c r="N4" s="123">
        <v>8</v>
      </c>
      <c r="O4" s="124">
        <f t="shared" si="1"/>
        <v>35</v>
      </c>
      <c r="P4" s="123">
        <v>30</v>
      </c>
      <c r="Q4" s="128" t="s">
        <v>1298</v>
      </c>
      <c r="R4" s="128" t="s">
        <v>1298</v>
      </c>
      <c r="S4" s="127">
        <v>40</v>
      </c>
      <c r="T4" s="127">
        <v>8</v>
      </c>
      <c r="U4" s="133" t="s">
        <v>1298</v>
      </c>
      <c r="V4" s="133" t="s">
        <v>1298</v>
      </c>
      <c r="W4" s="123">
        <v>51</v>
      </c>
      <c r="X4" s="123">
        <v>30</v>
      </c>
      <c r="Y4" s="128" t="s">
        <v>1298</v>
      </c>
      <c r="Z4" s="128" t="s">
        <v>1298</v>
      </c>
      <c r="AA4" s="127">
        <v>174</v>
      </c>
      <c r="AB4" s="134">
        <v>0.60209999999999997</v>
      </c>
      <c r="AC4" s="127">
        <v>111</v>
      </c>
      <c r="AD4" s="133" t="s">
        <v>1298</v>
      </c>
      <c r="AE4" s="133" t="s">
        <v>1298</v>
      </c>
      <c r="AF4" s="123">
        <v>288</v>
      </c>
      <c r="AG4" s="122">
        <v>0.7218</v>
      </c>
    </row>
    <row r="5" spans="1:33">
      <c r="A5" s="124" t="s">
        <v>1298</v>
      </c>
      <c r="B5" s="133" t="s">
        <v>1298</v>
      </c>
      <c r="C5" s="123">
        <v>41</v>
      </c>
      <c r="D5" s="123">
        <v>17</v>
      </c>
      <c r="E5" s="126" t="s">
        <v>1298</v>
      </c>
      <c r="F5" s="126" t="s">
        <v>1298</v>
      </c>
      <c r="G5" s="125">
        <v>43</v>
      </c>
      <c r="H5" s="125">
        <v>29</v>
      </c>
      <c r="I5" s="125">
        <f t="shared" si="0"/>
        <v>72</v>
      </c>
      <c r="J5" s="125">
        <v>101</v>
      </c>
      <c r="K5" s="124" t="s">
        <v>1298</v>
      </c>
      <c r="L5" s="133" t="s">
        <v>1298</v>
      </c>
      <c r="M5" s="123">
        <v>34</v>
      </c>
      <c r="N5" s="123">
        <v>17</v>
      </c>
      <c r="O5" s="124">
        <f t="shared" si="1"/>
        <v>51</v>
      </c>
      <c r="P5" s="123">
        <v>25</v>
      </c>
      <c r="Q5" s="128" t="s">
        <v>1298</v>
      </c>
      <c r="R5" s="128" t="s">
        <v>1298</v>
      </c>
      <c r="S5" s="127">
        <v>53</v>
      </c>
      <c r="T5" s="127">
        <v>15</v>
      </c>
      <c r="U5" s="133" t="s">
        <v>1298</v>
      </c>
      <c r="V5" s="133" t="s">
        <v>1298</v>
      </c>
      <c r="W5" s="123">
        <v>79</v>
      </c>
      <c r="X5" s="123">
        <v>0</v>
      </c>
      <c r="Y5" s="128" t="s">
        <v>1298</v>
      </c>
      <c r="Z5" s="128" t="s">
        <v>1298</v>
      </c>
      <c r="AA5" s="127">
        <v>145</v>
      </c>
      <c r="AB5" s="134">
        <v>0.83819999999999995</v>
      </c>
      <c r="AC5" s="127">
        <v>141</v>
      </c>
      <c r="AD5" s="133" t="s">
        <v>1298</v>
      </c>
      <c r="AE5" s="133" t="s">
        <v>1298</v>
      </c>
      <c r="AF5" s="123">
        <v>165</v>
      </c>
      <c r="AG5" s="122">
        <v>0.62980000000000003</v>
      </c>
    </row>
    <row r="6" spans="1:33">
      <c r="A6" s="124" t="s">
        <v>1298</v>
      </c>
      <c r="B6" s="133" t="s">
        <v>1298</v>
      </c>
      <c r="C6" s="123">
        <v>36</v>
      </c>
      <c r="D6" s="123">
        <v>28</v>
      </c>
      <c r="E6" s="126" t="s">
        <v>1298</v>
      </c>
      <c r="F6" s="126" t="s">
        <v>1298</v>
      </c>
      <c r="G6" s="125">
        <v>28</v>
      </c>
      <c r="H6" s="125">
        <v>6</v>
      </c>
      <c r="I6" s="125">
        <f t="shared" si="0"/>
        <v>34</v>
      </c>
      <c r="J6" s="125">
        <v>60</v>
      </c>
      <c r="K6" s="124" t="s">
        <v>1298</v>
      </c>
      <c r="L6" s="133" t="s">
        <v>1298</v>
      </c>
      <c r="M6" s="123">
        <v>35</v>
      </c>
      <c r="N6" s="123">
        <v>20</v>
      </c>
      <c r="O6" s="124">
        <f t="shared" si="1"/>
        <v>55</v>
      </c>
      <c r="P6" s="123">
        <v>39</v>
      </c>
      <c r="Q6" s="128" t="s">
        <v>1298</v>
      </c>
      <c r="R6" s="128" t="s">
        <v>1298</v>
      </c>
      <c r="S6" s="127"/>
      <c r="T6" s="127"/>
      <c r="U6" s="133" t="s">
        <v>1298</v>
      </c>
      <c r="V6" s="133" t="s">
        <v>1298</v>
      </c>
      <c r="W6" s="123">
        <v>34</v>
      </c>
      <c r="X6" s="123">
        <v>16</v>
      </c>
      <c r="Y6" s="128" t="s">
        <v>1298</v>
      </c>
      <c r="Z6" s="128" t="s">
        <v>1298</v>
      </c>
      <c r="AA6" s="127">
        <v>239</v>
      </c>
      <c r="AB6" s="134">
        <v>0.59009999999999996</v>
      </c>
      <c r="AC6" s="127">
        <v>110</v>
      </c>
      <c r="AD6" s="133" t="s">
        <v>1298</v>
      </c>
      <c r="AE6" s="133" t="s">
        <v>1298</v>
      </c>
      <c r="AF6" s="123">
        <v>302</v>
      </c>
      <c r="AG6" s="122">
        <v>0.67410000000000003</v>
      </c>
    </row>
    <row r="7" spans="1:33">
      <c r="A7" s="124" t="s">
        <v>1298</v>
      </c>
      <c r="B7" s="133" t="s">
        <v>1298</v>
      </c>
      <c r="C7" s="123">
        <v>57</v>
      </c>
      <c r="D7" s="123">
        <v>53</v>
      </c>
      <c r="E7" s="126" t="s">
        <v>1298</v>
      </c>
      <c r="F7" s="126" t="s">
        <v>1298</v>
      </c>
      <c r="G7" s="125">
        <v>17</v>
      </c>
      <c r="H7" s="125">
        <v>8</v>
      </c>
      <c r="I7" s="125">
        <f t="shared" si="0"/>
        <v>25</v>
      </c>
      <c r="J7" s="125">
        <v>42</v>
      </c>
      <c r="K7" s="124" t="s">
        <v>1298</v>
      </c>
      <c r="L7" s="133" t="s">
        <v>1298</v>
      </c>
      <c r="M7" s="123">
        <v>40</v>
      </c>
      <c r="N7" s="123">
        <v>46</v>
      </c>
      <c r="O7" s="124">
        <f t="shared" si="1"/>
        <v>86</v>
      </c>
      <c r="P7" s="123">
        <v>44</v>
      </c>
      <c r="Q7" s="128" t="s">
        <v>1298</v>
      </c>
      <c r="R7" s="128" t="s">
        <v>1298</v>
      </c>
      <c r="S7" s="128"/>
      <c r="T7" s="128"/>
      <c r="U7" s="133" t="s">
        <v>1298</v>
      </c>
      <c r="V7" s="133" t="s">
        <v>1298</v>
      </c>
      <c r="W7" s="123">
        <v>68</v>
      </c>
      <c r="X7" s="123">
        <v>51</v>
      </c>
      <c r="Y7" s="128" t="s">
        <v>1298</v>
      </c>
      <c r="Z7" s="128" t="s">
        <v>1298</v>
      </c>
      <c r="AA7" s="127">
        <v>204</v>
      </c>
      <c r="AB7" s="134">
        <v>0.70830000000000004</v>
      </c>
      <c r="AC7" s="127">
        <v>166</v>
      </c>
      <c r="AD7" s="133" t="s">
        <v>1298</v>
      </c>
      <c r="AE7" s="133" t="s">
        <v>1298</v>
      </c>
      <c r="AF7" s="123">
        <v>189</v>
      </c>
      <c r="AG7" s="122">
        <v>0.52500000000000002</v>
      </c>
    </row>
    <row r="8" spans="1:33">
      <c r="A8" s="124" t="s">
        <v>1298</v>
      </c>
      <c r="B8" s="133" t="s">
        <v>1298</v>
      </c>
      <c r="C8" s="123">
        <v>65</v>
      </c>
      <c r="D8" s="123">
        <v>35</v>
      </c>
      <c r="E8" s="126" t="s">
        <v>1298</v>
      </c>
      <c r="F8" s="126" t="s">
        <v>1298</v>
      </c>
      <c r="G8" s="125">
        <v>43</v>
      </c>
      <c r="H8" s="125">
        <v>10</v>
      </c>
      <c r="I8" s="125">
        <f t="shared" si="0"/>
        <v>53</v>
      </c>
      <c r="J8" s="125">
        <v>0</v>
      </c>
      <c r="K8" s="124" t="s">
        <v>1298</v>
      </c>
      <c r="L8" s="133" t="s">
        <v>1298</v>
      </c>
      <c r="M8" s="123">
        <v>40</v>
      </c>
      <c r="N8" s="123">
        <v>12</v>
      </c>
      <c r="O8" s="124">
        <f t="shared" si="1"/>
        <v>52</v>
      </c>
      <c r="P8" s="123">
        <v>30</v>
      </c>
      <c r="Q8" s="128" t="s">
        <v>1298</v>
      </c>
      <c r="R8" s="128" t="s">
        <v>1298</v>
      </c>
      <c r="S8" s="128"/>
      <c r="T8" s="128"/>
      <c r="U8" s="133" t="s">
        <v>1298</v>
      </c>
      <c r="V8" s="133" t="s">
        <v>1298</v>
      </c>
      <c r="W8" s="123">
        <v>55</v>
      </c>
      <c r="X8" s="123">
        <v>20</v>
      </c>
      <c r="Y8" s="128" t="s">
        <v>1298</v>
      </c>
      <c r="Z8" s="128" t="s">
        <v>1298</v>
      </c>
      <c r="AA8" s="127">
        <v>178</v>
      </c>
      <c r="AB8" s="134">
        <v>0.64490000000000003</v>
      </c>
      <c r="AC8" s="127">
        <v>99</v>
      </c>
      <c r="AD8" s="133" t="s">
        <v>1298</v>
      </c>
      <c r="AE8" s="133" t="s">
        <v>1298</v>
      </c>
      <c r="AF8" s="123">
        <v>170</v>
      </c>
      <c r="AG8" s="122">
        <v>0.69110000000000005</v>
      </c>
    </row>
    <row r="9" spans="1:33">
      <c r="A9" s="124" t="s">
        <v>1298</v>
      </c>
      <c r="B9" s="133" t="s">
        <v>1298</v>
      </c>
      <c r="C9" s="123">
        <v>62</v>
      </c>
      <c r="D9" s="123">
        <v>37</v>
      </c>
      <c r="E9" s="126" t="s">
        <v>1298</v>
      </c>
      <c r="F9" s="126" t="s">
        <v>1298</v>
      </c>
      <c r="G9" s="125">
        <v>42</v>
      </c>
      <c r="H9" s="125">
        <v>9</v>
      </c>
      <c r="I9" s="125">
        <f t="shared" si="0"/>
        <v>51</v>
      </c>
      <c r="J9" s="125">
        <v>0</v>
      </c>
      <c r="K9" s="124" t="s">
        <v>1298</v>
      </c>
      <c r="L9" s="133" t="s">
        <v>1298</v>
      </c>
      <c r="M9" s="123">
        <v>55</v>
      </c>
      <c r="N9" s="123">
        <v>17</v>
      </c>
      <c r="O9" s="124">
        <f t="shared" si="1"/>
        <v>72</v>
      </c>
      <c r="P9" s="123">
        <v>30</v>
      </c>
      <c r="Q9" s="128" t="s">
        <v>1298</v>
      </c>
      <c r="R9" s="128" t="s">
        <v>1298</v>
      </c>
      <c r="S9" s="128"/>
      <c r="T9" s="128"/>
      <c r="U9" s="133" t="s">
        <v>1298</v>
      </c>
      <c r="V9" s="133" t="s">
        <v>1298</v>
      </c>
      <c r="W9" s="123">
        <v>80</v>
      </c>
      <c r="X9" s="123">
        <v>33</v>
      </c>
      <c r="Y9" s="128" t="s">
        <v>1298</v>
      </c>
      <c r="Z9" s="128" t="s">
        <v>1298</v>
      </c>
      <c r="AA9" s="127">
        <v>116</v>
      </c>
      <c r="AB9" s="134">
        <v>0.53459999999999996</v>
      </c>
      <c r="AC9" s="127">
        <v>104</v>
      </c>
      <c r="AD9" s="133" t="s">
        <v>1298</v>
      </c>
      <c r="AE9" s="133" t="s">
        <v>1298</v>
      </c>
      <c r="AF9" s="123">
        <v>173</v>
      </c>
      <c r="AG9" s="122">
        <v>0.62450000000000006</v>
      </c>
    </row>
    <row r="10" spans="1:33">
      <c r="A10" s="124" t="s">
        <v>1298</v>
      </c>
      <c r="B10" s="133" t="s">
        <v>1298</v>
      </c>
      <c r="C10" s="123">
        <v>17</v>
      </c>
      <c r="D10" s="123">
        <v>32</v>
      </c>
      <c r="E10" s="126" t="s">
        <v>1298</v>
      </c>
      <c r="F10" s="126" t="s">
        <v>1298</v>
      </c>
      <c r="G10" s="125">
        <v>31</v>
      </c>
      <c r="H10" s="125">
        <v>23</v>
      </c>
      <c r="I10" s="125">
        <f t="shared" si="0"/>
        <v>54</v>
      </c>
      <c r="J10" s="125">
        <v>19</v>
      </c>
      <c r="K10" s="124" t="s">
        <v>1298</v>
      </c>
      <c r="L10" s="133" t="s">
        <v>1298</v>
      </c>
      <c r="M10" s="123">
        <v>42</v>
      </c>
      <c r="N10" s="123">
        <v>24</v>
      </c>
      <c r="O10" s="124">
        <f t="shared" si="1"/>
        <v>66</v>
      </c>
      <c r="P10" s="123">
        <v>32</v>
      </c>
      <c r="Q10" s="128" t="s">
        <v>1298</v>
      </c>
      <c r="R10" s="128" t="s">
        <v>1298</v>
      </c>
      <c r="S10" s="128"/>
      <c r="T10" s="128"/>
      <c r="U10" s="133" t="s">
        <v>1298</v>
      </c>
      <c r="V10" s="133" t="s">
        <v>1298</v>
      </c>
      <c r="W10" s="123">
        <v>98</v>
      </c>
      <c r="X10" s="123">
        <v>56</v>
      </c>
      <c r="Y10" s="128" t="s">
        <v>1298</v>
      </c>
      <c r="Z10" s="128" t="s">
        <v>1298</v>
      </c>
      <c r="AA10" s="127">
        <v>156</v>
      </c>
      <c r="AB10" s="134">
        <v>0.76100000000000001</v>
      </c>
      <c r="AC10" s="127">
        <v>136</v>
      </c>
      <c r="AD10" s="133" t="s">
        <v>1298</v>
      </c>
      <c r="AE10" s="133" t="s">
        <v>1298</v>
      </c>
      <c r="AF10" s="123">
        <v>182</v>
      </c>
      <c r="AG10" s="122">
        <v>0.58709999999999996</v>
      </c>
    </row>
    <row r="11" spans="1:33">
      <c r="A11" s="124" t="s">
        <v>1298</v>
      </c>
      <c r="B11" s="133" t="s">
        <v>1298</v>
      </c>
      <c r="C11" s="123">
        <v>34</v>
      </c>
      <c r="D11" s="123">
        <v>21</v>
      </c>
      <c r="E11" s="126" t="s">
        <v>1298</v>
      </c>
      <c r="F11" s="126" t="s">
        <v>1298</v>
      </c>
      <c r="G11" s="125">
        <v>29</v>
      </c>
      <c r="H11" s="125">
        <v>22</v>
      </c>
      <c r="I11" s="125">
        <f t="shared" si="0"/>
        <v>51</v>
      </c>
      <c r="J11" s="125">
        <v>95</v>
      </c>
      <c r="K11" s="124" t="s">
        <v>1298</v>
      </c>
      <c r="L11" s="133" t="s">
        <v>1298</v>
      </c>
      <c r="M11" s="123">
        <v>26</v>
      </c>
      <c r="N11" s="123">
        <v>10</v>
      </c>
      <c r="O11" s="124">
        <f t="shared" si="1"/>
        <v>36</v>
      </c>
      <c r="P11" s="123">
        <v>35</v>
      </c>
      <c r="Q11" s="128" t="s">
        <v>1298</v>
      </c>
      <c r="R11" s="128" t="s">
        <v>1298</v>
      </c>
      <c r="S11" s="128"/>
      <c r="T11" s="128"/>
      <c r="U11" s="133" t="s">
        <v>1298</v>
      </c>
      <c r="V11" s="133" t="s">
        <v>1298</v>
      </c>
      <c r="W11" s="123">
        <v>86</v>
      </c>
      <c r="X11" s="123">
        <v>33</v>
      </c>
      <c r="Y11" s="128" t="s">
        <v>1298</v>
      </c>
      <c r="Z11" s="128" t="s">
        <v>1298</v>
      </c>
      <c r="AA11" s="127">
        <v>154</v>
      </c>
      <c r="AB11" s="134">
        <v>0.63639999999999997</v>
      </c>
      <c r="AC11" s="127">
        <v>54</v>
      </c>
      <c r="AD11" s="133" t="s">
        <v>1298</v>
      </c>
      <c r="AE11" s="133" t="s">
        <v>1298</v>
      </c>
      <c r="AF11" s="123">
        <v>190</v>
      </c>
      <c r="AG11" s="122">
        <v>0.59379999999999999</v>
      </c>
    </row>
    <row r="12" spans="1:33">
      <c r="A12" s="124" t="s">
        <v>1298</v>
      </c>
      <c r="B12" s="133" t="s">
        <v>1298</v>
      </c>
      <c r="C12" s="123">
        <v>46</v>
      </c>
      <c r="D12" s="123">
        <v>32</v>
      </c>
      <c r="E12" s="126" t="s">
        <v>1298</v>
      </c>
      <c r="F12" s="126" t="s">
        <v>1298</v>
      </c>
      <c r="G12" s="125">
        <v>17</v>
      </c>
      <c r="H12" s="125">
        <v>14</v>
      </c>
      <c r="I12" s="125">
        <f t="shared" si="0"/>
        <v>31</v>
      </c>
      <c r="J12" s="125">
        <v>29</v>
      </c>
      <c r="K12" s="124" t="s">
        <v>1298</v>
      </c>
      <c r="L12" s="133" t="s">
        <v>1298</v>
      </c>
      <c r="M12" s="123">
        <v>42</v>
      </c>
      <c r="N12" s="123">
        <v>18</v>
      </c>
      <c r="O12" s="124">
        <f t="shared" si="1"/>
        <v>60</v>
      </c>
      <c r="P12" s="123">
        <v>62</v>
      </c>
      <c r="Q12" s="128" t="s">
        <v>1298</v>
      </c>
      <c r="R12" s="128" t="s">
        <v>1298</v>
      </c>
      <c r="S12" s="128"/>
      <c r="T12" s="128"/>
      <c r="U12" s="133" t="s">
        <v>1298</v>
      </c>
      <c r="V12" s="133" t="s">
        <v>1298</v>
      </c>
      <c r="W12" s="123">
        <v>71</v>
      </c>
      <c r="X12" s="123">
        <v>45</v>
      </c>
      <c r="Y12" s="128" t="s">
        <v>1298</v>
      </c>
      <c r="Z12" s="128" t="s">
        <v>1298</v>
      </c>
      <c r="AA12" s="127"/>
      <c r="AB12" s="127"/>
      <c r="AC12" s="127"/>
      <c r="AD12" s="133" t="s">
        <v>1298</v>
      </c>
      <c r="AE12" s="133" t="s">
        <v>1298</v>
      </c>
      <c r="AF12" s="123">
        <v>161</v>
      </c>
      <c r="AG12" s="122">
        <v>0.57709999999999995</v>
      </c>
    </row>
    <row r="13" spans="1:33">
      <c r="A13" s="124" t="s">
        <v>1298</v>
      </c>
      <c r="B13" s="133" t="s">
        <v>1298</v>
      </c>
      <c r="C13" s="123">
        <v>67</v>
      </c>
      <c r="D13" s="123">
        <v>13</v>
      </c>
      <c r="E13" s="126" t="s">
        <v>1298</v>
      </c>
      <c r="F13" s="126" t="s">
        <v>1298</v>
      </c>
      <c r="G13" s="125">
        <v>19</v>
      </c>
      <c r="H13" s="125">
        <v>9</v>
      </c>
      <c r="I13" s="125">
        <f t="shared" si="0"/>
        <v>28</v>
      </c>
      <c r="J13" s="125">
        <v>16</v>
      </c>
      <c r="K13" s="124" t="s">
        <v>1298</v>
      </c>
      <c r="L13" s="133" t="s">
        <v>1298</v>
      </c>
      <c r="M13" s="123">
        <v>37</v>
      </c>
      <c r="N13" s="123">
        <v>17</v>
      </c>
      <c r="O13" s="124">
        <f t="shared" si="1"/>
        <v>54</v>
      </c>
      <c r="P13" s="123">
        <v>65</v>
      </c>
      <c r="Q13" s="128" t="s">
        <v>1298</v>
      </c>
      <c r="R13" s="128" t="s">
        <v>1298</v>
      </c>
      <c r="S13" s="128"/>
      <c r="T13" s="128"/>
      <c r="U13" s="133" t="s">
        <v>1298</v>
      </c>
      <c r="V13" s="133" t="s">
        <v>1298</v>
      </c>
      <c r="W13" s="123">
        <v>60</v>
      </c>
      <c r="X13" s="123">
        <v>27</v>
      </c>
      <c r="Y13" s="128" t="s">
        <v>1298</v>
      </c>
      <c r="Z13" s="128" t="s">
        <v>1298</v>
      </c>
      <c r="AA13" s="128"/>
      <c r="AB13" s="128"/>
      <c r="AC13" s="128"/>
      <c r="AD13" s="133" t="s">
        <v>1298</v>
      </c>
      <c r="AE13" s="133" t="s">
        <v>1298</v>
      </c>
      <c r="AF13" s="123">
        <v>192</v>
      </c>
      <c r="AG13" s="122">
        <v>0.57140000000000002</v>
      </c>
    </row>
    <row r="14" spans="1:33">
      <c r="A14" s="124" t="s">
        <v>1298</v>
      </c>
      <c r="B14" s="133" t="s">
        <v>1298</v>
      </c>
      <c r="C14" s="123">
        <v>113</v>
      </c>
      <c r="D14" s="123">
        <v>79</v>
      </c>
      <c r="E14" s="126" t="s">
        <v>1298</v>
      </c>
      <c r="F14" s="126" t="s">
        <v>1298</v>
      </c>
      <c r="G14" s="125">
        <v>21</v>
      </c>
      <c r="H14" s="125">
        <v>6</v>
      </c>
      <c r="I14" s="125">
        <f t="shared" si="0"/>
        <v>27</v>
      </c>
      <c r="J14" s="125">
        <v>40</v>
      </c>
      <c r="K14" s="124" t="s">
        <v>1298</v>
      </c>
      <c r="L14" s="133" t="s">
        <v>1298</v>
      </c>
      <c r="M14" s="123">
        <v>35</v>
      </c>
      <c r="N14" s="123">
        <v>45</v>
      </c>
      <c r="O14" s="124">
        <f t="shared" si="1"/>
        <v>80</v>
      </c>
      <c r="P14" s="123">
        <v>51</v>
      </c>
      <c r="Q14" s="128" t="s">
        <v>1298</v>
      </c>
      <c r="R14" s="128" t="s">
        <v>1298</v>
      </c>
      <c r="S14" s="128"/>
      <c r="T14" s="128"/>
      <c r="U14" s="133" t="s">
        <v>1298</v>
      </c>
      <c r="V14" s="133" t="s">
        <v>1298</v>
      </c>
      <c r="W14" s="123">
        <v>55</v>
      </c>
      <c r="X14" s="123">
        <v>42</v>
      </c>
      <c r="Y14" s="128" t="s">
        <v>1298</v>
      </c>
      <c r="Z14" s="128" t="s">
        <v>1298</v>
      </c>
      <c r="AA14" s="128"/>
      <c r="AB14" s="128"/>
      <c r="AC14" s="128"/>
      <c r="AD14" s="133" t="s">
        <v>1298</v>
      </c>
      <c r="AE14" s="133" t="s">
        <v>1298</v>
      </c>
      <c r="AF14" s="123">
        <v>190</v>
      </c>
      <c r="AG14" s="122">
        <v>0.59940000000000004</v>
      </c>
    </row>
    <row r="15" spans="1:33">
      <c r="A15" s="124" t="s">
        <v>1298</v>
      </c>
      <c r="B15" s="133" t="s">
        <v>1298</v>
      </c>
      <c r="C15" s="123">
        <v>63</v>
      </c>
      <c r="D15" s="123">
        <v>31</v>
      </c>
      <c r="E15" s="126" t="s">
        <v>1298</v>
      </c>
      <c r="F15" s="126" t="s">
        <v>1298</v>
      </c>
      <c r="G15" s="125">
        <v>41</v>
      </c>
      <c r="H15" s="125">
        <v>15</v>
      </c>
      <c r="I15" s="125">
        <f t="shared" si="0"/>
        <v>56</v>
      </c>
      <c r="J15" s="125">
        <v>44</v>
      </c>
      <c r="K15" s="124" t="s">
        <v>1298</v>
      </c>
      <c r="L15" s="133" t="s">
        <v>1298</v>
      </c>
      <c r="M15" s="123">
        <v>59</v>
      </c>
      <c r="N15" s="123">
        <v>32</v>
      </c>
      <c r="O15" s="124">
        <f t="shared" si="1"/>
        <v>91</v>
      </c>
      <c r="P15" s="123">
        <v>61</v>
      </c>
      <c r="Q15" s="128" t="s">
        <v>1298</v>
      </c>
      <c r="R15" s="128" t="s">
        <v>1298</v>
      </c>
      <c r="S15" s="128"/>
      <c r="T15" s="128"/>
      <c r="U15" s="133" t="s">
        <v>1298</v>
      </c>
      <c r="V15" s="133" t="s">
        <v>1298</v>
      </c>
      <c r="W15" s="124"/>
      <c r="X15" s="124"/>
      <c r="Y15" s="128" t="s">
        <v>1298</v>
      </c>
      <c r="Z15" s="128" t="s">
        <v>1298</v>
      </c>
      <c r="AA15" s="128"/>
      <c r="AB15" s="128"/>
      <c r="AC15" s="128"/>
      <c r="AD15" s="133" t="s">
        <v>1298</v>
      </c>
      <c r="AE15" s="133" t="s">
        <v>1298</v>
      </c>
      <c r="AF15" s="123">
        <v>166</v>
      </c>
      <c r="AG15" s="122">
        <v>0.67759999999999998</v>
      </c>
    </row>
    <row r="16" spans="1:33">
      <c r="A16" s="124" t="s">
        <v>1298</v>
      </c>
      <c r="B16" s="133" t="s">
        <v>1298</v>
      </c>
      <c r="C16" s="123">
        <v>63</v>
      </c>
      <c r="D16" s="123">
        <v>28</v>
      </c>
      <c r="E16" s="126" t="s">
        <v>1298</v>
      </c>
      <c r="F16" s="126" t="s">
        <v>1298</v>
      </c>
      <c r="G16" s="125">
        <v>31</v>
      </c>
      <c r="H16" s="125">
        <v>11</v>
      </c>
      <c r="I16" s="125">
        <f t="shared" si="0"/>
        <v>42</v>
      </c>
      <c r="J16" s="125">
        <v>112</v>
      </c>
      <c r="K16" s="124" t="s">
        <v>1298</v>
      </c>
      <c r="L16" s="133" t="s">
        <v>1298</v>
      </c>
      <c r="M16" s="123">
        <v>31</v>
      </c>
      <c r="N16" s="123">
        <v>21</v>
      </c>
      <c r="O16" s="124">
        <f t="shared" si="1"/>
        <v>52</v>
      </c>
      <c r="P16" s="123">
        <v>19</v>
      </c>
      <c r="Q16" s="128" t="s">
        <v>1298</v>
      </c>
      <c r="R16" s="128" t="s">
        <v>1298</v>
      </c>
      <c r="S16" s="128"/>
      <c r="T16" s="128"/>
      <c r="U16" s="133" t="s">
        <v>1298</v>
      </c>
      <c r="V16" s="133" t="s">
        <v>1298</v>
      </c>
      <c r="W16" s="124"/>
      <c r="X16" s="124"/>
      <c r="Y16" s="128" t="s">
        <v>1298</v>
      </c>
      <c r="Z16" s="128" t="s">
        <v>1298</v>
      </c>
      <c r="AA16" s="128"/>
      <c r="AB16" s="128"/>
      <c r="AC16" s="128"/>
      <c r="AD16" s="133" t="s">
        <v>1298</v>
      </c>
      <c r="AE16" s="133" t="s">
        <v>1298</v>
      </c>
      <c r="AF16" s="123">
        <v>216</v>
      </c>
      <c r="AG16" s="122">
        <v>0.63339999999999996</v>
      </c>
    </row>
    <row r="17" spans="1:33">
      <c r="A17" s="124" t="s">
        <v>1298</v>
      </c>
      <c r="B17" s="133" t="s">
        <v>1298</v>
      </c>
      <c r="C17" s="123">
        <v>56</v>
      </c>
      <c r="D17" s="123">
        <v>24</v>
      </c>
      <c r="E17" s="126" t="s">
        <v>1298</v>
      </c>
      <c r="F17" s="126" t="s">
        <v>1298</v>
      </c>
      <c r="G17" s="125">
        <v>31</v>
      </c>
      <c r="H17" s="125">
        <v>15</v>
      </c>
      <c r="I17" s="125">
        <f t="shared" si="0"/>
        <v>46</v>
      </c>
      <c r="J17" s="125">
        <v>36</v>
      </c>
      <c r="K17" s="124" t="s">
        <v>1298</v>
      </c>
      <c r="L17" s="133" t="s">
        <v>1298</v>
      </c>
      <c r="M17" s="123">
        <v>44</v>
      </c>
      <c r="N17" s="123">
        <v>31</v>
      </c>
      <c r="O17" s="124">
        <f t="shared" si="1"/>
        <v>75</v>
      </c>
      <c r="P17" s="123">
        <v>16</v>
      </c>
      <c r="Q17" s="128" t="s">
        <v>1298</v>
      </c>
      <c r="R17" s="128" t="s">
        <v>1298</v>
      </c>
      <c r="S17" s="128"/>
      <c r="T17" s="128"/>
      <c r="U17" s="133" t="s">
        <v>1298</v>
      </c>
      <c r="V17" s="133" t="s">
        <v>1298</v>
      </c>
      <c r="W17" s="124"/>
      <c r="X17" s="124"/>
      <c r="Y17" s="128" t="s">
        <v>1298</v>
      </c>
      <c r="Z17" s="128" t="s">
        <v>1298</v>
      </c>
      <c r="AA17" s="128"/>
      <c r="AB17" s="128"/>
      <c r="AC17" s="128"/>
      <c r="AD17" s="133" t="s">
        <v>1298</v>
      </c>
      <c r="AE17" s="133" t="s">
        <v>1298</v>
      </c>
      <c r="AF17" s="123">
        <v>188</v>
      </c>
      <c r="AG17" s="122">
        <v>0.51090000000000002</v>
      </c>
    </row>
    <row r="18" spans="1:33">
      <c r="A18" s="124" t="s">
        <v>1298</v>
      </c>
      <c r="B18" s="133" t="s">
        <v>1298</v>
      </c>
      <c r="C18" s="3">
        <v>44</v>
      </c>
      <c r="D18" s="3">
        <v>46</v>
      </c>
      <c r="E18" s="126" t="s">
        <v>1298</v>
      </c>
      <c r="F18" s="126" t="s">
        <v>1298</v>
      </c>
      <c r="G18" s="125">
        <v>39</v>
      </c>
      <c r="H18" s="125">
        <v>5</v>
      </c>
      <c r="I18" s="125">
        <f t="shared" si="0"/>
        <v>44</v>
      </c>
      <c r="J18" s="125">
        <v>9</v>
      </c>
      <c r="K18" s="124" t="s">
        <v>1298</v>
      </c>
      <c r="L18" s="133" t="s">
        <v>1298</v>
      </c>
      <c r="M18" s="123">
        <v>64</v>
      </c>
      <c r="N18" s="123">
        <v>21</v>
      </c>
      <c r="O18" s="124">
        <f t="shared" si="1"/>
        <v>85</v>
      </c>
      <c r="P18" s="123">
        <v>57</v>
      </c>
      <c r="Q18" s="128" t="s">
        <v>1298</v>
      </c>
      <c r="R18" s="128" t="s">
        <v>1298</v>
      </c>
      <c r="S18" s="128"/>
      <c r="T18" s="128"/>
      <c r="U18" s="133" t="s">
        <v>1298</v>
      </c>
      <c r="V18" s="133" t="s">
        <v>1298</v>
      </c>
      <c r="W18" s="124"/>
      <c r="X18" s="124"/>
      <c r="Y18" s="128" t="s">
        <v>1298</v>
      </c>
      <c r="Z18" s="128" t="s">
        <v>1298</v>
      </c>
      <c r="AA18" s="128"/>
      <c r="AB18" s="128"/>
      <c r="AC18" s="128"/>
      <c r="AD18" s="133" t="s">
        <v>1298</v>
      </c>
      <c r="AE18" s="133" t="s">
        <v>1298</v>
      </c>
      <c r="AF18" s="123" t="s">
        <v>613</v>
      </c>
      <c r="AG18" s="123" t="s">
        <v>613</v>
      </c>
    </row>
    <row r="19" spans="1:33">
      <c r="A19" s="124" t="s">
        <v>1298</v>
      </c>
      <c r="B19" s="133" t="s">
        <v>1298</v>
      </c>
      <c r="C19" s="123">
        <v>96</v>
      </c>
      <c r="D19" s="123">
        <v>42</v>
      </c>
      <c r="E19" s="126" t="s">
        <v>1298</v>
      </c>
      <c r="F19" s="126" t="s">
        <v>1298</v>
      </c>
      <c r="G19" s="125">
        <v>30</v>
      </c>
      <c r="H19" s="125">
        <v>12</v>
      </c>
      <c r="I19" s="125">
        <f t="shared" si="0"/>
        <v>42</v>
      </c>
      <c r="J19" s="125">
        <v>38</v>
      </c>
      <c r="K19" s="124" t="s">
        <v>1298</v>
      </c>
      <c r="L19" s="133" t="s">
        <v>1298</v>
      </c>
      <c r="M19" s="123">
        <v>32</v>
      </c>
      <c r="N19" s="123">
        <v>23</v>
      </c>
      <c r="O19" s="124">
        <f t="shared" si="1"/>
        <v>55</v>
      </c>
      <c r="P19" s="123">
        <v>29</v>
      </c>
      <c r="Q19" s="128" t="s">
        <v>1298</v>
      </c>
      <c r="R19" s="128" t="s">
        <v>1298</v>
      </c>
      <c r="S19" s="128"/>
      <c r="T19" s="128"/>
      <c r="U19" s="124"/>
      <c r="V19" s="133"/>
      <c r="W19" s="124"/>
      <c r="X19" s="124"/>
      <c r="Y19" s="128" t="s">
        <v>1298</v>
      </c>
      <c r="Z19" s="128" t="s">
        <v>1298</v>
      </c>
      <c r="AA19" s="128"/>
      <c r="AB19" s="128"/>
      <c r="AC19" s="128"/>
      <c r="AD19" s="133" t="s">
        <v>1298</v>
      </c>
      <c r="AE19" s="133" t="s">
        <v>1298</v>
      </c>
      <c r="AF19" s="123">
        <v>111</v>
      </c>
      <c r="AG19" s="122">
        <v>0.61670000000000003</v>
      </c>
    </row>
    <row r="20" spans="1:33">
      <c r="A20" s="124" t="s">
        <v>1298</v>
      </c>
      <c r="B20" s="133" t="s">
        <v>1298</v>
      </c>
      <c r="C20" s="123">
        <v>57</v>
      </c>
      <c r="D20" s="123">
        <v>14</v>
      </c>
      <c r="E20" s="126" t="s">
        <v>1298</v>
      </c>
      <c r="F20" s="126" t="s">
        <v>1298</v>
      </c>
      <c r="G20" s="125">
        <v>18</v>
      </c>
      <c r="H20" s="125">
        <v>14</v>
      </c>
      <c r="I20" s="125">
        <f t="shared" si="0"/>
        <v>32</v>
      </c>
      <c r="J20" s="125">
        <v>36</v>
      </c>
      <c r="K20" s="124" t="s">
        <v>1298</v>
      </c>
      <c r="L20" s="133" t="s">
        <v>1298</v>
      </c>
      <c r="M20" s="123">
        <v>46</v>
      </c>
      <c r="N20" s="123">
        <v>14</v>
      </c>
      <c r="O20" s="124">
        <f t="shared" si="1"/>
        <v>60</v>
      </c>
      <c r="P20" s="123">
        <v>36</v>
      </c>
      <c r="Q20" s="128" t="s">
        <v>1298</v>
      </c>
      <c r="R20" s="128"/>
      <c r="S20" s="128"/>
      <c r="T20" s="128"/>
      <c r="U20" s="124"/>
      <c r="V20" s="124"/>
      <c r="W20" s="124"/>
      <c r="X20" s="124"/>
      <c r="Y20" s="128"/>
      <c r="Z20" s="128" t="s">
        <v>1298</v>
      </c>
      <c r="AA20" s="128"/>
      <c r="AB20" s="128"/>
      <c r="AC20" s="128"/>
      <c r="AD20" s="133" t="s">
        <v>1298</v>
      </c>
      <c r="AE20" s="133" t="s">
        <v>1298</v>
      </c>
      <c r="AF20" s="123">
        <v>148</v>
      </c>
      <c r="AG20" s="122">
        <v>0.63790000000000002</v>
      </c>
    </row>
    <row r="21" spans="1:33">
      <c r="A21" s="124" t="s">
        <v>1298</v>
      </c>
      <c r="B21" s="133" t="s">
        <v>1298</v>
      </c>
      <c r="C21" s="123">
        <v>23</v>
      </c>
      <c r="D21" s="123">
        <v>22</v>
      </c>
      <c r="E21" s="126" t="s">
        <v>1298</v>
      </c>
      <c r="F21" s="126" t="s">
        <v>1298</v>
      </c>
      <c r="G21" s="125">
        <v>44</v>
      </c>
      <c r="H21" s="125">
        <v>69</v>
      </c>
      <c r="I21" s="125">
        <f t="shared" si="0"/>
        <v>113</v>
      </c>
      <c r="J21" s="125">
        <v>83</v>
      </c>
      <c r="K21" s="124" t="s">
        <v>1298</v>
      </c>
      <c r="L21" s="133" t="s">
        <v>1298</v>
      </c>
      <c r="M21" s="123">
        <v>51</v>
      </c>
      <c r="N21" s="123">
        <v>18</v>
      </c>
      <c r="O21" s="124">
        <f t="shared" si="1"/>
        <v>69</v>
      </c>
      <c r="P21" s="123">
        <v>56</v>
      </c>
      <c r="Q21" s="128" t="s">
        <v>1298</v>
      </c>
      <c r="R21" s="128"/>
      <c r="S21" s="128"/>
      <c r="T21" s="128"/>
      <c r="U21" s="124"/>
      <c r="V21" s="124"/>
      <c r="W21" s="124"/>
      <c r="X21" s="124"/>
      <c r="Y21" s="128"/>
      <c r="Z21" s="128" t="s">
        <v>1298</v>
      </c>
      <c r="AA21" s="128"/>
      <c r="AB21" s="128"/>
      <c r="AC21" s="128"/>
      <c r="AD21" s="133" t="s">
        <v>1298</v>
      </c>
      <c r="AE21" s="133" t="s">
        <v>1298</v>
      </c>
      <c r="AF21" s="124"/>
    </row>
    <row r="22" spans="1:33">
      <c r="A22" s="124" t="s">
        <v>1298</v>
      </c>
      <c r="B22" s="133" t="s">
        <v>1298</v>
      </c>
      <c r="C22" s="123">
        <v>22</v>
      </c>
      <c r="D22" s="123">
        <v>21</v>
      </c>
      <c r="E22" s="126" t="s">
        <v>1298</v>
      </c>
      <c r="F22" s="126" t="s">
        <v>1298</v>
      </c>
      <c r="G22" s="125">
        <v>34</v>
      </c>
      <c r="H22" s="125">
        <v>30</v>
      </c>
      <c r="I22" s="125">
        <f t="shared" si="0"/>
        <v>64</v>
      </c>
      <c r="J22" s="125">
        <v>40</v>
      </c>
      <c r="K22" s="124" t="s">
        <v>1298</v>
      </c>
      <c r="L22" s="133" t="s">
        <v>1298</v>
      </c>
      <c r="M22" s="123">
        <v>63</v>
      </c>
      <c r="N22" s="123">
        <v>29</v>
      </c>
      <c r="O22" s="124">
        <f t="shared" si="1"/>
        <v>92</v>
      </c>
      <c r="P22" s="123">
        <v>42</v>
      </c>
      <c r="Q22" s="128" t="s">
        <v>1298</v>
      </c>
      <c r="R22" s="128"/>
      <c r="S22" s="128"/>
      <c r="T22" s="128"/>
      <c r="U22" s="124"/>
      <c r="V22" s="124"/>
      <c r="W22" s="124"/>
      <c r="X22" s="124"/>
      <c r="Y22" s="128"/>
      <c r="Z22" s="128" t="s">
        <v>1298</v>
      </c>
      <c r="AA22" s="128"/>
      <c r="AB22" s="128"/>
      <c r="AC22" s="128"/>
      <c r="AD22" s="133" t="s">
        <v>1298</v>
      </c>
      <c r="AE22" s="133" t="s">
        <v>1298</v>
      </c>
      <c r="AF22" s="124"/>
    </row>
    <row r="23" spans="1:33">
      <c r="A23" s="124" t="s">
        <v>1298</v>
      </c>
      <c r="B23" s="133" t="s">
        <v>1298</v>
      </c>
      <c r="C23" s="123">
        <v>65</v>
      </c>
      <c r="D23" s="123">
        <v>37</v>
      </c>
      <c r="E23" s="126" t="s">
        <v>1298</v>
      </c>
      <c r="F23" s="126" t="s">
        <v>1298</v>
      </c>
      <c r="G23" s="125">
        <v>29</v>
      </c>
      <c r="H23" s="125">
        <v>20</v>
      </c>
      <c r="I23" s="125">
        <f t="shared" si="0"/>
        <v>49</v>
      </c>
      <c r="J23" s="125">
        <v>33</v>
      </c>
      <c r="K23" s="124" t="s">
        <v>1298</v>
      </c>
      <c r="L23" s="133" t="s">
        <v>1298</v>
      </c>
      <c r="M23" s="123">
        <v>38</v>
      </c>
      <c r="N23" s="123">
        <v>23</v>
      </c>
      <c r="O23" s="124">
        <f t="shared" si="1"/>
        <v>61</v>
      </c>
      <c r="P23" s="123">
        <v>49</v>
      </c>
      <c r="Q23" s="128" t="s">
        <v>1298</v>
      </c>
      <c r="R23" s="128"/>
      <c r="S23" s="128"/>
      <c r="T23" s="128"/>
      <c r="U23" s="124"/>
      <c r="V23" s="124"/>
      <c r="W23" s="124"/>
      <c r="X23" s="124"/>
      <c r="Y23" s="128"/>
      <c r="Z23" s="128" t="s">
        <v>1298</v>
      </c>
      <c r="AA23" s="128"/>
      <c r="AB23" s="128"/>
      <c r="AC23" s="128"/>
      <c r="AD23" s="133" t="s">
        <v>1298</v>
      </c>
      <c r="AE23" s="133" t="s">
        <v>1298</v>
      </c>
      <c r="AF23" s="124"/>
    </row>
    <row r="24" spans="1:33">
      <c r="A24" s="124" t="s">
        <v>1298</v>
      </c>
      <c r="B24" s="133" t="s">
        <v>1298</v>
      </c>
      <c r="C24" s="123">
        <v>97</v>
      </c>
      <c r="D24" s="123">
        <v>0</v>
      </c>
      <c r="E24" s="126" t="s">
        <v>1298</v>
      </c>
      <c r="F24" s="126" t="s">
        <v>1298</v>
      </c>
      <c r="G24" s="125">
        <v>26</v>
      </c>
      <c r="H24" s="125">
        <v>15</v>
      </c>
      <c r="I24" s="125">
        <f t="shared" si="0"/>
        <v>41</v>
      </c>
      <c r="J24" s="125">
        <v>31</v>
      </c>
      <c r="K24" s="124" t="s">
        <v>1298</v>
      </c>
      <c r="L24" s="133" t="s">
        <v>1298</v>
      </c>
      <c r="M24" s="123">
        <v>49</v>
      </c>
      <c r="N24" s="123">
        <v>18</v>
      </c>
      <c r="O24" s="124">
        <f t="shared" si="1"/>
        <v>67</v>
      </c>
      <c r="P24" s="123">
        <v>36</v>
      </c>
      <c r="Q24" s="128" t="s">
        <v>1298</v>
      </c>
      <c r="R24" s="128"/>
      <c r="S24" s="128"/>
      <c r="T24" s="128"/>
      <c r="U24" s="124"/>
      <c r="V24" s="124"/>
      <c r="W24" s="124"/>
      <c r="X24" s="124"/>
      <c r="Y24" s="128"/>
      <c r="Z24" s="128" t="s">
        <v>1298</v>
      </c>
      <c r="AA24" s="128"/>
      <c r="AB24" s="128"/>
      <c r="AC24" s="128"/>
      <c r="AD24" s="133" t="s">
        <v>1298</v>
      </c>
      <c r="AE24" s="133" t="s">
        <v>1298</v>
      </c>
      <c r="AF24" s="124"/>
    </row>
    <row r="25" spans="1:33">
      <c r="A25" s="124" t="s">
        <v>1298</v>
      </c>
      <c r="B25" s="133" t="s">
        <v>1298</v>
      </c>
      <c r="C25" s="123">
        <v>45</v>
      </c>
      <c r="D25" s="123">
        <v>0</v>
      </c>
      <c r="E25" s="126" t="s">
        <v>1298</v>
      </c>
      <c r="F25" s="126" t="s">
        <v>1298</v>
      </c>
      <c r="G25" s="125">
        <v>20</v>
      </c>
      <c r="H25" s="125">
        <v>24</v>
      </c>
      <c r="I25" s="125">
        <f t="shared" si="0"/>
        <v>44</v>
      </c>
      <c r="J25" s="125">
        <v>66</v>
      </c>
      <c r="K25" s="124" t="s">
        <v>1298</v>
      </c>
      <c r="L25" s="133" t="s">
        <v>1298</v>
      </c>
      <c r="M25" s="123">
        <v>33</v>
      </c>
      <c r="N25" s="123">
        <v>11</v>
      </c>
      <c r="O25" s="124">
        <f t="shared" si="1"/>
        <v>44</v>
      </c>
      <c r="P25" s="123">
        <v>30</v>
      </c>
      <c r="Q25" s="128" t="s">
        <v>1298</v>
      </c>
      <c r="R25" s="128"/>
      <c r="S25" s="128"/>
      <c r="T25" s="128"/>
      <c r="U25" s="124"/>
      <c r="V25" s="124"/>
      <c r="W25" s="124"/>
      <c r="X25" s="124"/>
      <c r="Y25" s="128"/>
      <c r="Z25" s="128" t="s">
        <v>1298</v>
      </c>
      <c r="AA25" s="128"/>
      <c r="AB25" s="128"/>
      <c r="AC25" s="128"/>
      <c r="AD25" s="133" t="s">
        <v>1298</v>
      </c>
      <c r="AE25" s="133" t="s">
        <v>1298</v>
      </c>
      <c r="AF25" s="124"/>
    </row>
    <row r="26" spans="1:33">
      <c r="A26" s="124" t="s">
        <v>1298</v>
      </c>
      <c r="B26" s="133" t="s">
        <v>1298</v>
      </c>
      <c r="C26" s="123">
        <v>57</v>
      </c>
      <c r="D26" s="123">
        <v>32</v>
      </c>
      <c r="E26" s="126" t="s">
        <v>1298</v>
      </c>
      <c r="F26" s="126" t="s">
        <v>1298</v>
      </c>
      <c r="G26" s="125">
        <v>28</v>
      </c>
      <c r="H26" s="125">
        <v>15</v>
      </c>
      <c r="I26" s="125">
        <f t="shared" si="0"/>
        <v>43</v>
      </c>
      <c r="J26" s="125">
        <v>78</v>
      </c>
      <c r="K26" s="124" t="s">
        <v>1298</v>
      </c>
      <c r="L26" s="133" t="s">
        <v>1298</v>
      </c>
      <c r="M26" s="123">
        <v>20</v>
      </c>
      <c r="N26" s="123">
        <v>26</v>
      </c>
      <c r="O26" s="124">
        <f t="shared" si="1"/>
        <v>46</v>
      </c>
      <c r="P26" s="123">
        <v>46</v>
      </c>
      <c r="Q26" s="128" t="s">
        <v>1298</v>
      </c>
      <c r="R26" s="128"/>
      <c r="S26" s="128"/>
      <c r="T26" s="128"/>
      <c r="U26" s="124"/>
      <c r="V26" s="124"/>
      <c r="W26" s="124"/>
      <c r="X26" s="124"/>
      <c r="Y26" s="128"/>
      <c r="Z26" s="128" t="s">
        <v>1298</v>
      </c>
      <c r="AA26" s="128"/>
      <c r="AB26" s="128"/>
      <c r="AC26" s="128"/>
      <c r="AD26" s="133" t="s">
        <v>1298</v>
      </c>
      <c r="AE26" s="133" t="s">
        <v>1298</v>
      </c>
      <c r="AF26" s="124"/>
    </row>
    <row r="27" spans="1:33">
      <c r="A27" s="124" t="s">
        <v>1298</v>
      </c>
      <c r="B27" s="133" t="s">
        <v>1298</v>
      </c>
      <c r="C27" s="123">
        <v>55</v>
      </c>
      <c r="D27" s="123">
        <v>20</v>
      </c>
      <c r="E27" s="126" t="s">
        <v>1298</v>
      </c>
      <c r="F27" s="126" t="s">
        <v>1298</v>
      </c>
      <c r="G27" s="125">
        <v>56</v>
      </c>
      <c r="H27" s="125">
        <v>41</v>
      </c>
      <c r="I27" s="125">
        <f t="shared" si="0"/>
        <v>97</v>
      </c>
      <c r="J27" s="125">
        <v>79</v>
      </c>
      <c r="K27" s="124" t="s">
        <v>1298</v>
      </c>
      <c r="L27" s="133" t="s">
        <v>1298</v>
      </c>
      <c r="M27" s="123">
        <v>47</v>
      </c>
      <c r="N27" s="123">
        <v>15</v>
      </c>
      <c r="O27" s="124">
        <f t="shared" si="1"/>
        <v>62</v>
      </c>
      <c r="P27" s="123">
        <v>47</v>
      </c>
      <c r="Q27" s="128" t="s">
        <v>1298</v>
      </c>
      <c r="R27" s="128"/>
      <c r="S27" s="128"/>
      <c r="T27" s="128"/>
      <c r="U27" s="124"/>
      <c r="V27" s="124"/>
      <c r="W27" s="124"/>
      <c r="X27" s="124"/>
      <c r="Y27" s="128"/>
      <c r="Z27" s="128"/>
      <c r="AA27" s="128"/>
      <c r="AB27" s="128"/>
      <c r="AC27" s="128"/>
      <c r="AD27" s="133" t="s">
        <v>1298</v>
      </c>
      <c r="AE27" s="133" t="s">
        <v>1298</v>
      </c>
      <c r="AF27" s="124"/>
    </row>
    <row r="28" spans="1:33">
      <c r="A28" s="124" t="s">
        <v>1298</v>
      </c>
      <c r="B28" s="133" t="s">
        <v>1298</v>
      </c>
      <c r="C28" s="124"/>
      <c r="D28" s="124"/>
      <c r="E28" s="126" t="s">
        <v>1298</v>
      </c>
      <c r="F28" s="126" t="s">
        <v>1298</v>
      </c>
      <c r="G28" s="125">
        <v>32</v>
      </c>
      <c r="H28" s="125">
        <v>16</v>
      </c>
      <c r="I28" s="125">
        <f t="shared" si="0"/>
        <v>48</v>
      </c>
      <c r="J28" s="125">
        <v>62</v>
      </c>
      <c r="K28" s="124" t="s">
        <v>1298</v>
      </c>
      <c r="L28" s="133" t="s">
        <v>1298</v>
      </c>
      <c r="M28" s="123">
        <v>52</v>
      </c>
      <c r="N28" s="123">
        <v>50</v>
      </c>
      <c r="O28" s="124">
        <f t="shared" si="1"/>
        <v>102</v>
      </c>
      <c r="P28" s="123">
        <v>75</v>
      </c>
      <c r="Q28" s="128" t="s">
        <v>1298</v>
      </c>
      <c r="R28" s="128"/>
      <c r="S28" s="128"/>
      <c r="T28" s="128"/>
      <c r="U28" s="124"/>
      <c r="V28" s="124"/>
      <c r="W28" s="124"/>
      <c r="X28" s="124"/>
      <c r="Y28" s="128"/>
      <c r="Z28" s="128"/>
      <c r="AA28" s="128"/>
      <c r="AB28" s="128"/>
      <c r="AC28" s="128"/>
      <c r="AD28" s="133" t="s">
        <v>1298</v>
      </c>
      <c r="AE28" s="133" t="s">
        <v>1298</v>
      </c>
      <c r="AF28" s="124"/>
    </row>
    <row r="29" spans="1:33">
      <c r="A29" s="124" t="s">
        <v>1298</v>
      </c>
      <c r="B29" s="133" t="s">
        <v>1298</v>
      </c>
      <c r="C29" s="124"/>
      <c r="D29" s="124"/>
      <c r="E29" s="126" t="s">
        <v>1298</v>
      </c>
      <c r="F29" s="126" t="s">
        <v>1298</v>
      </c>
      <c r="G29" s="125">
        <v>11</v>
      </c>
      <c r="H29" s="125">
        <v>6</v>
      </c>
      <c r="I29" s="125">
        <f t="shared" si="0"/>
        <v>17</v>
      </c>
      <c r="J29" s="125">
        <v>83</v>
      </c>
      <c r="K29" s="124" t="s">
        <v>1298</v>
      </c>
      <c r="L29" s="133" t="s">
        <v>1298</v>
      </c>
      <c r="M29" s="123">
        <v>47</v>
      </c>
      <c r="N29" s="123">
        <v>18</v>
      </c>
      <c r="O29" s="124">
        <f t="shared" si="1"/>
        <v>65</v>
      </c>
      <c r="P29" s="123">
        <v>38</v>
      </c>
      <c r="Q29" s="128" t="s">
        <v>1298</v>
      </c>
      <c r="R29" s="128"/>
      <c r="S29" s="128"/>
      <c r="T29" s="128"/>
      <c r="U29" s="124"/>
      <c r="V29" s="124"/>
      <c r="W29" s="124"/>
      <c r="X29" s="124"/>
      <c r="Y29" s="128"/>
      <c r="Z29" s="128"/>
      <c r="AA29" s="128"/>
      <c r="AB29" s="128"/>
      <c r="AC29" s="128"/>
      <c r="AD29" s="133" t="s">
        <v>1298</v>
      </c>
      <c r="AE29" s="133" t="s">
        <v>1298</v>
      </c>
      <c r="AF29" s="124"/>
    </row>
    <row r="30" spans="1:33">
      <c r="A30" s="124" t="s">
        <v>1298</v>
      </c>
      <c r="B30" s="133" t="s">
        <v>1298</v>
      </c>
      <c r="C30" s="124"/>
      <c r="D30" s="124"/>
      <c r="E30" s="126" t="s">
        <v>1298</v>
      </c>
      <c r="F30" s="126" t="s">
        <v>1298</v>
      </c>
      <c r="G30" s="125">
        <v>12</v>
      </c>
      <c r="H30" s="125">
        <v>3</v>
      </c>
      <c r="I30" s="125">
        <f t="shared" si="0"/>
        <v>15</v>
      </c>
      <c r="J30" s="125">
        <v>30</v>
      </c>
      <c r="K30" s="124" t="s">
        <v>1298</v>
      </c>
      <c r="L30" s="133" t="s">
        <v>1298</v>
      </c>
      <c r="M30" s="123">
        <v>47</v>
      </c>
      <c r="N30" s="123">
        <v>35</v>
      </c>
      <c r="O30" s="124">
        <f t="shared" si="1"/>
        <v>82</v>
      </c>
      <c r="P30" s="123">
        <v>39</v>
      </c>
      <c r="Q30" s="128" t="s">
        <v>1298</v>
      </c>
      <c r="R30" s="128"/>
      <c r="S30" s="128"/>
      <c r="T30" s="128"/>
      <c r="U30" s="124"/>
      <c r="V30" s="124"/>
      <c r="W30" s="124"/>
      <c r="X30" s="124"/>
      <c r="Y30" s="128"/>
      <c r="Z30" s="128"/>
      <c r="AA30" s="128"/>
      <c r="AB30" s="128"/>
      <c r="AC30" s="128"/>
      <c r="AD30" s="133" t="s">
        <v>1298</v>
      </c>
      <c r="AE30" s="133" t="s">
        <v>1298</v>
      </c>
      <c r="AF30" s="124"/>
    </row>
    <row r="31" spans="1:33">
      <c r="A31" s="124" t="s">
        <v>1298</v>
      </c>
      <c r="B31" s="133" t="s">
        <v>1298</v>
      </c>
      <c r="C31" s="124"/>
      <c r="D31" s="124"/>
      <c r="E31" s="126" t="s">
        <v>1298</v>
      </c>
      <c r="F31" s="126" t="s">
        <v>1298</v>
      </c>
      <c r="G31" s="125">
        <v>25</v>
      </c>
      <c r="H31" s="125">
        <v>6</v>
      </c>
      <c r="I31" s="125">
        <f t="shared" si="0"/>
        <v>31</v>
      </c>
      <c r="J31" s="125">
        <v>22</v>
      </c>
      <c r="K31" s="124" t="s">
        <v>1298</v>
      </c>
      <c r="L31" s="133" t="s">
        <v>1298</v>
      </c>
      <c r="M31" s="123">
        <v>59</v>
      </c>
      <c r="N31" s="123">
        <v>15</v>
      </c>
      <c r="O31" s="124">
        <f t="shared" si="1"/>
        <v>74</v>
      </c>
      <c r="P31" s="123">
        <v>52</v>
      </c>
      <c r="Q31" s="128" t="s">
        <v>1298</v>
      </c>
      <c r="R31" s="128"/>
      <c r="S31" s="128"/>
      <c r="T31" s="128"/>
      <c r="U31" s="124"/>
      <c r="V31" s="124"/>
      <c r="W31" s="124"/>
      <c r="X31" s="124"/>
      <c r="Y31" s="128"/>
      <c r="Z31" s="128"/>
      <c r="AA31" s="128"/>
      <c r="AB31" s="128"/>
      <c r="AC31" s="128"/>
      <c r="AD31" s="133" t="s">
        <v>1298</v>
      </c>
      <c r="AE31" s="133" t="s">
        <v>1298</v>
      </c>
      <c r="AF31" s="124"/>
    </row>
    <row r="32" spans="1:33">
      <c r="A32" s="124" t="s">
        <v>1298</v>
      </c>
      <c r="B32" s="133" t="s">
        <v>1298</v>
      </c>
      <c r="C32" s="124"/>
      <c r="D32" s="124"/>
      <c r="E32" s="126" t="s">
        <v>1298</v>
      </c>
      <c r="F32" s="126" t="s">
        <v>1298</v>
      </c>
      <c r="G32" s="125">
        <v>50</v>
      </c>
      <c r="H32" s="125">
        <v>17</v>
      </c>
      <c r="I32" s="125">
        <f t="shared" si="0"/>
        <v>67</v>
      </c>
      <c r="J32" s="125">
        <v>47</v>
      </c>
      <c r="K32" s="124" t="s">
        <v>1298</v>
      </c>
      <c r="L32" s="133" t="s">
        <v>1298</v>
      </c>
      <c r="M32" s="123">
        <v>39</v>
      </c>
      <c r="N32" s="123">
        <v>7</v>
      </c>
      <c r="O32" s="124">
        <f t="shared" si="1"/>
        <v>46</v>
      </c>
      <c r="P32" s="123">
        <v>57</v>
      </c>
      <c r="Q32" s="128" t="s">
        <v>1298</v>
      </c>
      <c r="R32" s="128"/>
      <c r="S32" s="128"/>
      <c r="T32" s="128"/>
      <c r="U32" s="124"/>
      <c r="V32" s="124"/>
      <c r="W32" s="124"/>
      <c r="X32" s="124"/>
      <c r="Y32" s="128"/>
      <c r="Z32" s="128"/>
      <c r="AA32" s="128"/>
      <c r="AB32" s="128"/>
      <c r="AC32" s="128"/>
      <c r="AD32" s="133" t="s">
        <v>1298</v>
      </c>
      <c r="AE32" s="133" t="s">
        <v>1298</v>
      </c>
      <c r="AF32" s="124"/>
    </row>
    <row r="33" spans="1:32">
      <c r="A33" s="124" t="s">
        <v>1298</v>
      </c>
      <c r="B33" s="133" t="s">
        <v>1298</v>
      </c>
      <c r="C33" s="124"/>
      <c r="D33" s="124"/>
      <c r="E33" s="126" t="s">
        <v>1298</v>
      </c>
      <c r="F33" s="126" t="s">
        <v>1298</v>
      </c>
      <c r="G33" s="125">
        <v>21</v>
      </c>
      <c r="H33" s="125">
        <v>16</v>
      </c>
      <c r="I33" s="125">
        <f t="shared" si="0"/>
        <v>37</v>
      </c>
      <c r="J33" s="125">
        <v>22</v>
      </c>
      <c r="K33" s="124" t="s">
        <v>1298</v>
      </c>
      <c r="L33" s="133" t="s">
        <v>1298</v>
      </c>
      <c r="M33" s="123">
        <v>34</v>
      </c>
      <c r="N33" s="123">
        <v>2</v>
      </c>
      <c r="O33" s="124">
        <f t="shared" si="1"/>
        <v>36</v>
      </c>
      <c r="P33" s="123">
        <v>0</v>
      </c>
      <c r="Q33" s="128" t="s">
        <v>1298</v>
      </c>
      <c r="R33" s="128"/>
      <c r="S33" s="128"/>
      <c r="T33" s="128"/>
      <c r="U33" s="124"/>
      <c r="V33" s="124"/>
      <c r="W33" s="124"/>
      <c r="X33" s="124"/>
      <c r="Y33" s="128"/>
      <c r="Z33" s="128"/>
      <c r="AA33" s="128"/>
      <c r="AB33" s="128"/>
      <c r="AC33" s="128"/>
      <c r="AD33" s="133" t="s">
        <v>1298</v>
      </c>
      <c r="AE33" s="133" t="s">
        <v>1298</v>
      </c>
      <c r="AF33" s="124"/>
    </row>
    <row r="34" spans="1:32">
      <c r="A34" s="124" t="s">
        <v>1298</v>
      </c>
      <c r="B34" s="133" t="s">
        <v>1298</v>
      </c>
      <c r="C34" s="124"/>
      <c r="D34" s="124"/>
      <c r="E34" s="126" t="s">
        <v>1298</v>
      </c>
      <c r="F34" s="126" t="s">
        <v>1298</v>
      </c>
      <c r="G34" s="125">
        <v>21</v>
      </c>
      <c r="H34" s="125">
        <v>15</v>
      </c>
      <c r="I34" s="125">
        <f t="shared" si="0"/>
        <v>36</v>
      </c>
      <c r="J34" s="125">
        <v>18</v>
      </c>
      <c r="K34" s="124" t="s">
        <v>1298</v>
      </c>
      <c r="L34" s="133" t="s">
        <v>1298</v>
      </c>
      <c r="M34" s="123">
        <v>55</v>
      </c>
      <c r="N34" s="123">
        <v>46</v>
      </c>
      <c r="O34" s="124">
        <f t="shared" si="1"/>
        <v>101</v>
      </c>
      <c r="P34" s="123">
        <v>56</v>
      </c>
      <c r="Q34" s="128"/>
      <c r="R34" s="128"/>
      <c r="S34" s="128"/>
      <c r="T34" s="128"/>
      <c r="U34" s="124"/>
      <c r="V34" s="124"/>
      <c r="W34" s="124"/>
      <c r="X34" s="124"/>
      <c r="Y34" s="128"/>
      <c r="Z34" s="128"/>
      <c r="AA34" s="128"/>
      <c r="AB34" s="128"/>
      <c r="AC34" s="128"/>
      <c r="AD34" s="124"/>
      <c r="AE34" s="124"/>
      <c r="AF34" s="124"/>
    </row>
    <row r="35" spans="1:32">
      <c r="A35" s="124" t="s">
        <v>1298</v>
      </c>
      <c r="B35" s="133" t="s">
        <v>1298</v>
      </c>
      <c r="C35" s="124"/>
      <c r="D35" s="124"/>
      <c r="E35" s="126" t="s">
        <v>1298</v>
      </c>
      <c r="F35" s="126" t="s">
        <v>1298</v>
      </c>
      <c r="G35" s="125">
        <v>19</v>
      </c>
      <c r="H35" s="125">
        <v>17</v>
      </c>
      <c r="I35" s="125">
        <f t="shared" si="0"/>
        <v>36</v>
      </c>
      <c r="J35" s="125">
        <v>25</v>
      </c>
      <c r="K35" s="124" t="s">
        <v>1298</v>
      </c>
      <c r="L35" s="133" t="s">
        <v>1298</v>
      </c>
      <c r="M35" s="123">
        <v>21</v>
      </c>
      <c r="N35" s="123">
        <v>12</v>
      </c>
      <c r="O35" s="124">
        <f t="shared" si="1"/>
        <v>33</v>
      </c>
      <c r="P35" s="123">
        <v>30</v>
      </c>
      <c r="Q35" s="128"/>
      <c r="R35" s="128"/>
      <c r="S35" s="128"/>
      <c r="T35" s="128"/>
      <c r="U35" s="124"/>
      <c r="V35" s="124"/>
      <c r="W35" s="124"/>
      <c r="X35" s="124"/>
      <c r="Y35" s="128"/>
      <c r="Z35" s="128"/>
      <c r="AA35" s="128"/>
      <c r="AB35" s="128"/>
      <c r="AC35" s="128"/>
      <c r="AD35" s="124"/>
      <c r="AE35" s="124"/>
      <c r="AF35" s="124"/>
    </row>
    <row r="36" spans="1:32">
      <c r="A36" s="124" t="s">
        <v>1298</v>
      </c>
      <c r="B36" s="133" t="s">
        <v>1298</v>
      </c>
      <c r="C36" s="124"/>
      <c r="D36" s="124"/>
      <c r="E36" s="126" t="s">
        <v>1298</v>
      </c>
      <c r="F36" s="126" t="s">
        <v>1298</v>
      </c>
      <c r="G36" s="125">
        <v>27</v>
      </c>
      <c r="H36" s="125">
        <v>9</v>
      </c>
      <c r="I36" s="125">
        <f t="shared" si="0"/>
        <v>36</v>
      </c>
      <c r="J36" s="125">
        <v>23</v>
      </c>
      <c r="K36" s="124" t="s">
        <v>1298</v>
      </c>
      <c r="L36" s="133" t="s">
        <v>1298</v>
      </c>
      <c r="M36" s="123">
        <v>48</v>
      </c>
      <c r="N36" s="123">
        <v>25</v>
      </c>
      <c r="O36" s="124">
        <f t="shared" si="1"/>
        <v>73</v>
      </c>
      <c r="P36" s="123">
        <v>61</v>
      </c>
      <c r="Q36" s="128"/>
      <c r="R36" s="128"/>
      <c r="S36" s="128"/>
      <c r="T36" s="128"/>
      <c r="U36" s="124"/>
      <c r="V36" s="124"/>
      <c r="W36" s="124"/>
      <c r="X36" s="124"/>
      <c r="Y36" s="128"/>
      <c r="Z36" s="128"/>
      <c r="AA36" s="128"/>
      <c r="AB36" s="128"/>
      <c r="AC36" s="128"/>
      <c r="AD36" s="124"/>
      <c r="AE36" s="124"/>
      <c r="AF36" s="124"/>
    </row>
    <row r="37" spans="1:32">
      <c r="A37" s="124" t="s">
        <v>1298</v>
      </c>
      <c r="B37" s="133" t="s">
        <v>1298</v>
      </c>
      <c r="C37" s="124"/>
      <c r="D37" s="124"/>
      <c r="E37" s="126" t="s">
        <v>1298</v>
      </c>
      <c r="F37" s="126" t="s">
        <v>1298</v>
      </c>
      <c r="G37" s="125">
        <v>23</v>
      </c>
      <c r="H37" s="125">
        <v>8</v>
      </c>
      <c r="I37" s="125">
        <f t="shared" si="0"/>
        <v>31</v>
      </c>
      <c r="J37" s="125">
        <v>57</v>
      </c>
      <c r="K37" s="124" t="s">
        <v>1298</v>
      </c>
      <c r="L37" s="133" t="s">
        <v>1298</v>
      </c>
      <c r="M37" s="123">
        <v>40</v>
      </c>
      <c r="N37" s="123">
        <v>14</v>
      </c>
      <c r="O37" s="124">
        <f t="shared" si="1"/>
        <v>54</v>
      </c>
      <c r="P37" s="123">
        <v>25</v>
      </c>
      <c r="Q37" s="128"/>
      <c r="R37" s="128"/>
      <c r="S37" s="128"/>
      <c r="T37" s="128"/>
      <c r="U37" s="124"/>
      <c r="V37" s="124"/>
      <c r="W37" s="124"/>
      <c r="X37" s="124"/>
      <c r="Y37" s="128"/>
      <c r="Z37" s="128"/>
      <c r="AA37" s="128"/>
      <c r="AB37" s="128"/>
      <c r="AC37" s="128"/>
      <c r="AD37" s="124"/>
      <c r="AE37" s="124"/>
      <c r="AF37" s="124"/>
    </row>
    <row r="38" spans="1:32">
      <c r="A38" s="124" t="s">
        <v>1298</v>
      </c>
      <c r="B38" s="133" t="s">
        <v>1298</v>
      </c>
      <c r="C38" s="124"/>
      <c r="D38" s="124"/>
      <c r="E38" s="126" t="s">
        <v>1298</v>
      </c>
      <c r="F38" s="126" t="s">
        <v>1298</v>
      </c>
      <c r="G38" s="125">
        <v>22</v>
      </c>
      <c r="H38" s="125">
        <v>34</v>
      </c>
      <c r="I38" s="125">
        <f t="shared" si="0"/>
        <v>56</v>
      </c>
      <c r="J38" s="125">
        <v>23</v>
      </c>
      <c r="K38" s="124" t="s">
        <v>1298</v>
      </c>
      <c r="L38" s="133" t="s">
        <v>1298</v>
      </c>
      <c r="M38" s="123">
        <v>21</v>
      </c>
      <c r="N38" s="123">
        <v>18</v>
      </c>
      <c r="O38" s="124">
        <f t="shared" si="1"/>
        <v>39</v>
      </c>
      <c r="P38" s="123">
        <v>22</v>
      </c>
      <c r="Q38" s="128"/>
      <c r="R38" s="128"/>
      <c r="S38" s="128"/>
      <c r="T38" s="128"/>
      <c r="U38" s="124"/>
      <c r="V38" s="124"/>
      <c r="W38" s="124"/>
      <c r="X38" s="124"/>
      <c r="Y38" s="128"/>
      <c r="Z38" s="128"/>
      <c r="AA38" s="128"/>
      <c r="AB38" s="128"/>
      <c r="AC38" s="128"/>
      <c r="AD38" s="124"/>
      <c r="AE38" s="124"/>
      <c r="AF38" s="124"/>
    </row>
    <row r="39" spans="1:32">
      <c r="A39" s="124" t="s">
        <v>1298</v>
      </c>
      <c r="B39" s="133" t="s">
        <v>1298</v>
      </c>
      <c r="C39" s="124"/>
      <c r="D39" s="124"/>
      <c r="E39" s="126" t="s">
        <v>1298</v>
      </c>
      <c r="F39" s="126" t="s">
        <v>1298</v>
      </c>
      <c r="G39" s="125">
        <v>47</v>
      </c>
      <c r="H39" s="125">
        <v>9</v>
      </c>
      <c r="I39" s="125">
        <f t="shared" si="0"/>
        <v>56</v>
      </c>
      <c r="J39" s="125">
        <v>27</v>
      </c>
      <c r="K39" s="124" t="s">
        <v>1298</v>
      </c>
      <c r="L39" s="133" t="s">
        <v>1298</v>
      </c>
      <c r="M39" s="123">
        <v>44</v>
      </c>
      <c r="N39" s="123">
        <v>9</v>
      </c>
      <c r="O39" s="124">
        <f t="shared" si="1"/>
        <v>53</v>
      </c>
      <c r="P39" s="123">
        <v>32</v>
      </c>
      <c r="Q39" s="128"/>
      <c r="R39" s="128"/>
      <c r="S39" s="128"/>
      <c r="T39" s="128"/>
      <c r="U39" s="124"/>
      <c r="V39" s="124"/>
      <c r="W39" s="124"/>
      <c r="X39" s="124"/>
      <c r="Y39" s="128"/>
      <c r="Z39" s="128"/>
      <c r="AA39" s="128"/>
      <c r="AB39" s="128"/>
      <c r="AC39" s="128"/>
      <c r="AD39" s="124"/>
      <c r="AE39" s="124"/>
      <c r="AF39" s="124"/>
    </row>
    <row r="40" spans="1:32">
      <c r="A40" s="124" t="s">
        <v>1298</v>
      </c>
      <c r="B40" s="133" t="s">
        <v>1298</v>
      </c>
      <c r="C40" s="124"/>
      <c r="D40" s="124"/>
      <c r="E40" s="126" t="s">
        <v>1298</v>
      </c>
      <c r="F40" s="126" t="s">
        <v>1298</v>
      </c>
      <c r="G40" s="125">
        <v>16</v>
      </c>
      <c r="H40" s="125">
        <v>0</v>
      </c>
      <c r="I40" s="125">
        <f t="shared" si="0"/>
        <v>16</v>
      </c>
      <c r="J40" s="125">
        <v>28</v>
      </c>
      <c r="K40" s="124" t="s">
        <v>1298</v>
      </c>
      <c r="L40" s="133" t="s">
        <v>1298</v>
      </c>
      <c r="M40" s="123">
        <v>30</v>
      </c>
      <c r="N40" s="123">
        <v>15</v>
      </c>
      <c r="O40" s="124">
        <f t="shared" si="1"/>
        <v>45</v>
      </c>
      <c r="P40" s="123">
        <v>32</v>
      </c>
      <c r="Q40" s="128"/>
      <c r="R40" s="128"/>
      <c r="S40" s="128"/>
      <c r="T40" s="128"/>
      <c r="U40" s="124"/>
      <c r="V40" s="124"/>
      <c r="W40" s="124"/>
      <c r="X40" s="124"/>
      <c r="Y40" s="128"/>
      <c r="Z40" s="128"/>
      <c r="AA40" s="128"/>
      <c r="AB40" s="128"/>
      <c r="AC40" s="128"/>
      <c r="AD40" s="124"/>
      <c r="AE40" s="124"/>
      <c r="AF40" s="124"/>
    </row>
    <row r="41" spans="1:32">
      <c r="A41" s="124" t="s">
        <v>1298</v>
      </c>
      <c r="B41" s="133" t="s">
        <v>1298</v>
      </c>
      <c r="C41" s="124"/>
      <c r="D41" s="124"/>
      <c r="E41" s="126" t="s">
        <v>1298</v>
      </c>
      <c r="F41" s="126"/>
      <c r="G41" s="126"/>
      <c r="H41" s="126"/>
      <c r="I41" s="125"/>
      <c r="J41" s="126"/>
      <c r="K41" s="124" t="s">
        <v>1298</v>
      </c>
      <c r="L41" s="133" t="s">
        <v>1298</v>
      </c>
      <c r="M41" s="123">
        <v>28</v>
      </c>
      <c r="N41" s="123">
        <v>0</v>
      </c>
      <c r="O41" s="124">
        <f t="shared" si="1"/>
        <v>28</v>
      </c>
      <c r="P41" s="123">
        <v>10</v>
      </c>
      <c r="Q41" s="128"/>
      <c r="R41" s="128"/>
      <c r="S41" s="128"/>
      <c r="T41" s="128"/>
      <c r="U41" s="124"/>
      <c r="V41" s="124"/>
      <c r="W41" s="124"/>
      <c r="X41" s="124"/>
      <c r="Y41" s="128"/>
      <c r="Z41" s="128"/>
      <c r="AA41" s="128"/>
      <c r="AB41" s="128"/>
      <c r="AC41" s="128"/>
      <c r="AD41" s="124"/>
      <c r="AE41" s="124"/>
      <c r="AF41" s="124"/>
    </row>
    <row r="42" spans="1:32">
      <c r="A42" s="124" t="s">
        <v>1298</v>
      </c>
      <c r="B42" s="133" t="s">
        <v>1298</v>
      </c>
      <c r="C42" s="124"/>
      <c r="D42" s="124"/>
      <c r="E42" s="126" t="s">
        <v>1298</v>
      </c>
      <c r="F42" s="126"/>
      <c r="G42" s="126"/>
      <c r="H42" s="126"/>
      <c r="I42" s="125"/>
      <c r="J42" s="126"/>
      <c r="K42" s="124" t="s">
        <v>1298</v>
      </c>
      <c r="L42" s="133" t="s">
        <v>1298</v>
      </c>
      <c r="M42" s="124"/>
      <c r="N42" s="124"/>
      <c r="O42" s="124"/>
      <c r="P42" s="124"/>
      <c r="Q42" s="128"/>
      <c r="R42" s="128"/>
      <c r="S42" s="128"/>
      <c r="T42" s="128"/>
      <c r="U42" s="124"/>
      <c r="V42" s="124"/>
      <c r="W42" s="124"/>
      <c r="X42" s="124"/>
      <c r="Y42" s="128"/>
      <c r="Z42" s="128"/>
      <c r="AA42" s="128"/>
      <c r="AB42" s="128"/>
      <c r="AC42" s="128"/>
      <c r="AD42" s="124"/>
      <c r="AE42" s="124"/>
      <c r="AF42" s="124"/>
    </row>
    <row r="43" spans="1:32">
      <c r="A43" s="124" t="s">
        <v>1298</v>
      </c>
      <c r="B43" s="133" t="s">
        <v>1298</v>
      </c>
      <c r="C43" s="124"/>
      <c r="D43" s="124"/>
      <c r="E43" s="126" t="s">
        <v>1298</v>
      </c>
      <c r="F43" s="126"/>
      <c r="G43" s="126"/>
      <c r="H43" s="126"/>
      <c r="I43" s="126"/>
      <c r="J43" s="126"/>
      <c r="K43" s="124" t="s">
        <v>1298</v>
      </c>
      <c r="L43" s="133" t="s">
        <v>1298</v>
      </c>
      <c r="M43" s="124"/>
      <c r="N43" s="124"/>
      <c r="O43" s="124"/>
      <c r="P43" s="124"/>
      <c r="Q43" s="128"/>
      <c r="R43" s="128"/>
      <c r="S43" s="128"/>
      <c r="T43" s="128"/>
      <c r="U43" s="124"/>
      <c r="V43" s="124"/>
      <c r="W43" s="124"/>
      <c r="X43" s="124"/>
      <c r="Y43" s="128"/>
      <c r="Z43" s="128"/>
      <c r="AA43" s="128"/>
      <c r="AB43" s="128"/>
      <c r="AC43" s="128"/>
      <c r="AD43" s="124"/>
      <c r="AE43" s="124"/>
      <c r="AF43" s="124"/>
    </row>
    <row r="44" spans="1:32">
      <c r="A44" s="124" t="s">
        <v>1298</v>
      </c>
      <c r="B44" s="133" t="s">
        <v>1298</v>
      </c>
      <c r="C44" s="124"/>
      <c r="D44" s="124"/>
      <c r="E44" s="126"/>
      <c r="F44" s="126"/>
      <c r="G44" s="126"/>
      <c r="H44" s="126"/>
      <c r="I44" s="126"/>
      <c r="J44" s="126"/>
      <c r="K44" s="124" t="s">
        <v>1298</v>
      </c>
      <c r="L44" s="133" t="s">
        <v>1298</v>
      </c>
      <c r="M44" s="124"/>
      <c r="N44" s="124"/>
      <c r="O44" s="124"/>
      <c r="P44" s="124"/>
      <c r="Q44" s="128"/>
      <c r="R44" s="128"/>
      <c r="S44" s="128"/>
      <c r="T44" s="128"/>
      <c r="U44" s="124"/>
      <c r="V44" s="124"/>
      <c r="W44" s="124"/>
      <c r="X44" s="124"/>
      <c r="Y44" s="128"/>
      <c r="Z44" s="128"/>
      <c r="AA44" s="128"/>
      <c r="AB44" s="128"/>
      <c r="AC44" s="128"/>
      <c r="AD44" s="124"/>
      <c r="AE44" s="124"/>
      <c r="AF44" s="124"/>
    </row>
    <row r="45" spans="1:32">
      <c r="A45" s="124" t="s">
        <v>1298</v>
      </c>
      <c r="B45" s="133" t="s">
        <v>1298</v>
      </c>
      <c r="C45" s="124"/>
      <c r="D45" s="124"/>
      <c r="E45" s="126"/>
      <c r="F45" s="126"/>
      <c r="G45" s="126"/>
      <c r="H45" s="126"/>
      <c r="I45" s="126"/>
      <c r="J45" s="126"/>
      <c r="K45" s="124" t="s">
        <v>1298</v>
      </c>
      <c r="L45" s="133" t="s">
        <v>1298</v>
      </c>
      <c r="M45" s="124"/>
      <c r="N45" s="124"/>
      <c r="O45" s="124"/>
      <c r="P45" s="124"/>
      <c r="Q45" s="128"/>
      <c r="R45" s="128"/>
      <c r="S45" s="128"/>
      <c r="T45" s="128"/>
      <c r="U45" s="124"/>
      <c r="V45" s="124"/>
      <c r="W45" s="124"/>
      <c r="X45" s="124"/>
      <c r="Y45" s="128"/>
      <c r="Z45" s="128"/>
      <c r="AA45" s="128"/>
      <c r="AB45" s="128"/>
      <c r="AC45" s="128"/>
      <c r="AD45" s="124"/>
      <c r="AE45" s="124"/>
      <c r="AF45" s="124"/>
    </row>
    <row r="46" spans="1:32">
      <c r="A46" s="124" t="s">
        <v>1298</v>
      </c>
      <c r="B46" s="133" t="s">
        <v>1298</v>
      </c>
      <c r="C46" s="124"/>
      <c r="D46" s="124"/>
      <c r="E46" s="126"/>
      <c r="F46" s="126"/>
      <c r="G46" s="126"/>
      <c r="H46" s="126"/>
      <c r="I46" s="126"/>
      <c r="J46" s="126"/>
      <c r="K46" s="124" t="s">
        <v>1298</v>
      </c>
      <c r="L46" s="133" t="s">
        <v>1298</v>
      </c>
      <c r="M46" s="124"/>
      <c r="N46" s="124"/>
      <c r="O46" s="124"/>
      <c r="P46" s="124"/>
      <c r="Q46" s="128"/>
      <c r="R46" s="128"/>
      <c r="S46" s="128"/>
      <c r="T46" s="128"/>
      <c r="U46" s="124"/>
      <c r="V46" s="124"/>
      <c r="W46" s="124"/>
      <c r="X46" s="124"/>
      <c r="Y46" s="128"/>
      <c r="Z46" s="128"/>
      <c r="AA46" s="128"/>
      <c r="AB46" s="128"/>
      <c r="AC46" s="128"/>
      <c r="AD46" s="124"/>
      <c r="AE46" s="124"/>
      <c r="AF46" s="124"/>
    </row>
    <row r="47" spans="1:32">
      <c r="A47" s="124" t="s">
        <v>1298</v>
      </c>
      <c r="B47" s="133" t="s">
        <v>1298</v>
      </c>
      <c r="C47" s="124"/>
      <c r="D47" s="124"/>
      <c r="E47" s="126"/>
      <c r="F47" s="126"/>
      <c r="G47" s="126"/>
      <c r="H47" s="126"/>
      <c r="I47" s="126"/>
      <c r="J47" s="126"/>
      <c r="K47" s="124" t="s">
        <v>1298</v>
      </c>
      <c r="L47" s="133" t="s">
        <v>1298</v>
      </c>
      <c r="M47" s="124"/>
      <c r="N47" s="124"/>
      <c r="O47" s="124"/>
      <c r="P47" s="124"/>
      <c r="Q47" s="128"/>
      <c r="R47" s="128"/>
      <c r="S47" s="128"/>
      <c r="T47" s="128"/>
      <c r="U47" s="124"/>
      <c r="V47" s="124"/>
      <c r="W47" s="124"/>
      <c r="X47" s="124"/>
      <c r="Y47" s="128"/>
      <c r="Z47" s="128"/>
      <c r="AA47" s="128"/>
      <c r="AB47" s="128"/>
      <c r="AC47" s="128"/>
      <c r="AD47" s="124"/>
      <c r="AE47" s="124"/>
      <c r="AF47" s="124"/>
    </row>
    <row r="48" spans="1:32">
      <c r="A48" s="124" t="s">
        <v>1298</v>
      </c>
      <c r="B48" s="133" t="s">
        <v>1298</v>
      </c>
      <c r="C48" s="124"/>
      <c r="D48" s="124"/>
      <c r="E48" s="126"/>
      <c r="F48" s="126"/>
      <c r="G48" s="126"/>
      <c r="H48" s="126"/>
      <c r="I48" s="126"/>
      <c r="J48" s="126"/>
      <c r="K48" s="124" t="s">
        <v>1298</v>
      </c>
      <c r="L48" s="133" t="s">
        <v>1298</v>
      </c>
      <c r="M48" s="124"/>
      <c r="N48" s="124"/>
      <c r="O48" s="124"/>
      <c r="P48" s="124"/>
      <c r="Q48" s="128"/>
      <c r="R48" s="128"/>
      <c r="S48" s="128"/>
      <c r="T48" s="128"/>
      <c r="U48" s="124"/>
      <c r="V48" s="124"/>
      <c r="W48" s="124"/>
      <c r="X48" s="124"/>
      <c r="Y48" s="128"/>
      <c r="Z48" s="128"/>
      <c r="AA48" s="128"/>
      <c r="AB48" s="128"/>
      <c r="AC48" s="128"/>
      <c r="AD48" s="124"/>
      <c r="AE48" s="124"/>
      <c r="AF48" s="124"/>
    </row>
    <row r="49" spans="1:32">
      <c r="A49" s="124" t="s">
        <v>1298</v>
      </c>
      <c r="B49" s="133" t="s">
        <v>1298</v>
      </c>
      <c r="C49" s="124"/>
      <c r="D49" s="124"/>
      <c r="E49" s="126"/>
      <c r="F49" s="126"/>
      <c r="G49" s="126"/>
      <c r="H49" s="126"/>
      <c r="I49" s="126"/>
      <c r="J49" s="126"/>
      <c r="K49" s="124" t="s">
        <v>1298</v>
      </c>
      <c r="L49" s="133" t="s">
        <v>1298</v>
      </c>
      <c r="M49" s="124"/>
      <c r="N49" s="124"/>
      <c r="O49" s="124"/>
      <c r="P49" s="124"/>
      <c r="Q49" s="128"/>
      <c r="R49" s="128"/>
      <c r="S49" s="128"/>
      <c r="T49" s="128"/>
      <c r="U49" s="124"/>
      <c r="V49" s="124"/>
      <c r="W49" s="124"/>
      <c r="X49" s="124"/>
      <c r="Y49" s="128"/>
      <c r="Z49" s="128"/>
      <c r="AA49" s="128"/>
      <c r="AB49" s="128"/>
      <c r="AC49" s="128"/>
      <c r="AD49" s="124"/>
      <c r="AE49" s="124"/>
      <c r="AF49" s="124"/>
    </row>
    <row r="50" spans="1:32">
      <c r="A50" s="124" t="s">
        <v>1298</v>
      </c>
      <c r="B50" s="133" t="s">
        <v>1298</v>
      </c>
      <c r="C50" s="124"/>
      <c r="D50" s="124"/>
      <c r="E50" s="126"/>
      <c r="F50" s="126"/>
      <c r="G50" s="126"/>
      <c r="H50" s="126"/>
      <c r="I50" s="126"/>
      <c r="J50" s="126"/>
      <c r="K50" s="124" t="s">
        <v>1298</v>
      </c>
      <c r="L50" s="133" t="s">
        <v>1298</v>
      </c>
      <c r="M50" s="124"/>
      <c r="N50" s="124"/>
      <c r="O50" s="124"/>
      <c r="P50" s="124"/>
      <c r="Q50" s="128"/>
      <c r="R50" s="128"/>
      <c r="S50" s="128"/>
      <c r="T50" s="128"/>
      <c r="U50" s="124"/>
      <c r="V50" s="124"/>
      <c r="W50" s="124"/>
      <c r="X50" s="124"/>
      <c r="Y50" s="128"/>
      <c r="Z50" s="128"/>
      <c r="AA50" s="128"/>
      <c r="AB50" s="128"/>
      <c r="AC50" s="128"/>
      <c r="AD50" s="124"/>
      <c r="AE50" s="124"/>
      <c r="AF50" s="124"/>
    </row>
    <row r="51" spans="1:32">
      <c r="A51" s="124" t="s">
        <v>1298</v>
      </c>
      <c r="B51" s="133" t="s">
        <v>1298</v>
      </c>
      <c r="C51" s="124"/>
      <c r="D51" s="124"/>
      <c r="E51" s="126"/>
      <c r="F51" s="126"/>
      <c r="G51" s="126"/>
      <c r="H51" s="126"/>
      <c r="I51" s="126"/>
      <c r="J51" s="126"/>
      <c r="K51" s="124"/>
      <c r="L51" s="124"/>
      <c r="M51" s="124"/>
      <c r="N51" s="124"/>
      <c r="O51" s="124"/>
      <c r="P51" s="124"/>
      <c r="Q51" s="128"/>
      <c r="R51" s="128"/>
      <c r="S51" s="128"/>
      <c r="T51" s="128"/>
      <c r="U51" s="124"/>
      <c r="V51" s="124"/>
      <c r="W51" s="124"/>
      <c r="X51" s="124"/>
      <c r="Y51" s="128"/>
      <c r="Z51" s="128"/>
      <c r="AA51" s="128"/>
      <c r="AB51" s="128"/>
      <c r="AC51" s="128"/>
      <c r="AD51" s="124"/>
      <c r="AE51" s="124"/>
      <c r="AF51" s="124"/>
    </row>
    <row r="52" spans="1:32">
      <c r="A52" s="124" t="s">
        <v>1298</v>
      </c>
      <c r="B52" s="133" t="s">
        <v>1298</v>
      </c>
      <c r="C52" s="124"/>
      <c r="D52" s="124"/>
      <c r="E52" s="126"/>
      <c r="F52" s="126"/>
      <c r="G52" s="126"/>
      <c r="H52" s="126"/>
      <c r="I52" s="126"/>
      <c r="J52" s="126"/>
      <c r="K52" s="124"/>
      <c r="L52" s="124"/>
      <c r="M52" s="124"/>
      <c r="N52" s="124"/>
      <c r="O52" s="124"/>
      <c r="P52" s="124"/>
      <c r="Q52" s="128"/>
      <c r="R52" s="128"/>
      <c r="S52" s="128"/>
      <c r="T52" s="128"/>
      <c r="U52" s="124"/>
      <c r="V52" s="124"/>
      <c r="W52" s="124"/>
      <c r="X52" s="124"/>
      <c r="Y52" s="128"/>
      <c r="Z52" s="128"/>
      <c r="AA52" s="128"/>
      <c r="AB52" s="128"/>
      <c r="AC52" s="128"/>
      <c r="AD52" s="124"/>
      <c r="AE52" s="124"/>
      <c r="AF52" s="124"/>
    </row>
    <row r="53" spans="1:32">
      <c r="A53" s="124" t="s">
        <v>1298</v>
      </c>
      <c r="B53" s="133" t="s">
        <v>1298</v>
      </c>
      <c r="C53" s="124"/>
      <c r="D53" s="124"/>
      <c r="E53" s="126"/>
      <c r="F53" s="126"/>
      <c r="G53" s="126"/>
      <c r="H53" s="126"/>
      <c r="I53" s="126"/>
      <c r="J53" s="126"/>
      <c r="K53" s="124"/>
      <c r="L53" s="124"/>
      <c r="M53" s="124"/>
      <c r="N53" s="124"/>
      <c r="O53" s="124"/>
      <c r="P53" s="124"/>
      <c r="Q53" s="128"/>
      <c r="R53" s="128"/>
      <c r="S53" s="128"/>
      <c r="T53" s="128"/>
      <c r="U53" s="124"/>
      <c r="V53" s="124"/>
      <c r="W53" s="124"/>
      <c r="X53" s="124"/>
      <c r="Y53" s="128"/>
      <c r="Z53" s="128"/>
      <c r="AA53" s="128"/>
      <c r="AB53" s="128"/>
      <c r="AC53" s="128"/>
      <c r="AD53" s="124"/>
      <c r="AE53" s="124"/>
      <c r="AF53" s="124"/>
    </row>
    <row r="54" spans="1:32">
      <c r="A54" s="124" t="s">
        <v>1298</v>
      </c>
      <c r="B54" s="133" t="s">
        <v>1298</v>
      </c>
      <c r="C54" s="124"/>
      <c r="D54" s="124"/>
      <c r="E54" s="126"/>
      <c r="F54" s="126"/>
      <c r="G54" s="126"/>
      <c r="H54" s="126"/>
      <c r="I54" s="126"/>
      <c r="J54" s="126"/>
      <c r="K54" s="124"/>
      <c r="L54" s="124"/>
      <c r="M54" s="124"/>
      <c r="N54" s="124"/>
      <c r="O54" s="124"/>
      <c r="P54" s="124"/>
      <c r="Q54" s="128"/>
      <c r="R54" s="128"/>
      <c r="S54" s="128"/>
      <c r="T54" s="128"/>
      <c r="U54" s="124"/>
      <c r="V54" s="124"/>
      <c r="W54" s="124"/>
      <c r="X54" s="124"/>
      <c r="Y54" s="128"/>
      <c r="Z54" s="128"/>
      <c r="AA54" s="128"/>
      <c r="AB54" s="128"/>
      <c r="AC54" s="128"/>
      <c r="AD54" s="124"/>
      <c r="AE54" s="124"/>
      <c r="AF54" s="124"/>
    </row>
    <row r="55" spans="1:32">
      <c r="A55" s="124" t="s">
        <v>1298</v>
      </c>
      <c r="B55" s="133" t="s">
        <v>1298</v>
      </c>
      <c r="C55" s="124"/>
      <c r="D55" s="124"/>
      <c r="E55" s="126"/>
      <c r="F55" s="126"/>
      <c r="G55" s="126"/>
      <c r="H55" s="126"/>
      <c r="I55" s="126"/>
      <c r="J55" s="126"/>
      <c r="K55" s="124"/>
      <c r="L55" s="124"/>
      <c r="M55" s="124"/>
      <c r="N55" s="124"/>
      <c r="O55" s="124"/>
      <c r="P55" s="124"/>
      <c r="Q55" s="128"/>
      <c r="R55" s="128"/>
      <c r="S55" s="128"/>
      <c r="T55" s="128"/>
      <c r="U55" s="124"/>
      <c r="V55" s="124"/>
      <c r="W55" s="124"/>
      <c r="X55" s="124"/>
      <c r="Y55" s="128"/>
      <c r="Z55" s="128"/>
      <c r="AA55" s="128"/>
      <c r="AB55" s="128"/>
      <c r="AC55" s="128"/>
      <c r="AD55" s="124"/>
      <c r="AE55" s="124"/>
      <c r="AF55" s="124"/>
    </row>
    <row r="56" spans="1:32">
      <c r="A56" s="124" t="s">
        <v>1298</v>
      </c>
      <c r="B56" s="133" t="s">
        <v>1298</v>
      </c>
      <c r="E56" s="129"/>
      <c r="F56" s="129"/>
      <c r="G56" s="129"/>
      <c r="H56" s="129"/>
      <c r="I56" s="129"/>
      <c r="J56" s="129"/>
      <c r="Q56" s="131"/>
      <c r="R56" s="131"/>
      <c r="S56" s="131"/>
      <c r="T56" s="131"/>
      <c r="Y56" s="131"/>
      <c r="Z56" s="131"/>
      <c r="AA56" s="131"/>
      <c r="AB56" s="131"/>
      <c r="AC56" s="131"/>
    </row>
    <row r="57" spans="1:32">
      <c r="A57" s="124" t="s">
        <v>1298</v>
      </c>
      <c r="B57" s="133" t="s">
        <v>1298</v>
      </c>
      <c r="E57" s="129"/>
      <c r="F57" s="129"/>
      <c r="G57" s="129"/>
      <c r="H57" s="129"/>
      <c r="I57" s="129"/>
      <c r="J57" s="129"/>
      <c r="Q57" s="131"/>
      <c r="R57" s="131"/>
      <c r="S57" s="131"/>
      <c r="T57" s="131"/>
      <c r="Y57" s="131"/>
      <c r="Z57" s="131"/>
      <c r="AA57" s="131"/>
      <c r="AB57" s="131"/>
      <c r="AC57" s="131"/>
    </row>
    <row r="58" spans="1:32">
      <c r="A58" s="124" t="s">
        <v>1298</v>
      </c>
      <c r="B58" s="133" t="s">
        <v>1298</v>
      </c>
      <c r="E58" s="129"/>
      <c r="F58" s="129"/>
      <c r="G58" s="129"/>
      <c r="H58" s="129"/>
      <c r="I58" s="129"/>
      <c r="J58" s="129"/>
      <c r="Q58" s="131"/>
      <c r="R58" s="131"/>
      <c r="S58" s="131"/>
      <c r="T58" s="131"/>
      <c r="Y58" s="131"/>
      <c r="Z58" s="131"/>
      <c r="AA58" s="131"/>
      <c r="AB58" s="131"/>
      <c r="AC58" s="131"/>
    </row>
    <row r="59" spans="1:32">
      <c r="A59" s="124" t="s">
        <v>1298</v>
      </c>
      <c r="B59" s="133" t="s">
        <v>1298</v>
      </c>
      <c r="E59" s="129"/>
      <c r="F59" s="129"/>
      <c r="G59" s="129"/>
      <c r="H59" s="129"/>
      <c r="I59" s="129"/>
      <c r="J59" s="129"/>
      <c r="Q59" s="131"/>
      <c r="R59" s="131"/>
      <c r="S59" s="131"/>
      <c r="T59" s="131"/>
      <c r="Y59" s="131"/>
      <c r="Z59" s="131"/>
      <c r="AA59" s="131"/>
      <c r="AB59" s="131"/>
      <c r="AC59" s="131"/>
    </row>
    <row r="60" spans="1:32">
      <c r="A60" s="124" t="s">
        <v>1298</v>
      </c>
      <c r="B60" s="133" t="s">
        <v>1298</v>
      </c>
      <c r="E60" s="129"/>
      <c r="F60" s="129"/>
      <c r="G60" s="129"/>
      <c r="H60" s="129"/>
      <c r="I60" s="129"/>
      <c r="J60" s="129"/>
      <c r="Q60" s="131"/>
      <c r="R60" s="131"/>
      <c r="S60" s="131"/>
      <c r="T60" s="131"/>
      <c r="Y60" s="131"/>
      <c r="Z60" s="131"/>
      <c r="AA60" s="131"/>
      <c r="AB60" s="131"/>
      <c r="AC60" s="131"/>
    </row>
    <row r="61" spans="1:32">
      <c r="A61" s="124" t="s">
        <v>1298</v>
      </c>
      <c r="B61" s="133" t="s">
        <v>1298</v>
      </c>
      <c r="E61" s="129"/>
      <c r="F61" s="129"/>
      <c r="G61" s="129"/>
      <c r="H61" s="129"/>
      <c r="I61" s="129"/>
      <c r="J61" s="129"/>
      <c r="Q61" s="131"/>
      <c r="R61" s="131"/>
      <c r="S61" s="131"/>
      <c r="T61" s="131"/>
      <c r="Y61" s="131"/>
      <c r="Z61" s="131"/>
      <c r="AA61" s="131"/>
      <c r="AB61" s="131"/>
      <c r="AC61" s="131"/>
    </row>
    <row r="62" spans="1:32">
      <c r="A62" s="124" t="s">
        <v>1298</v>
      </c>
      <c r="B62" s="133" t="s">
        <v>1298</v>
      </c>
      <c r="E62" s="129"/>
      <c r="F62" s="129"/>
      <c r="G62" s="129"/>
      <c r="H62" s="129"/>
      <c r="I62" s="129"/>
      <c r="J62" s="129"/>
      <c r="Q62" s="131"/>
      <c r="R62" s="131"/>
      <c r="S62" s="131"/>
      <c r="T62" s="131"/>
      <c r="Y62" s="131"/>
      <c r="Z62" s="131"/>
      <c r="AA62" s="131"/>
      <c r="AB62" s="131"/>
      <c r="AC62" s="131"/>
    </row>
    <row r="63" spans="1:32">
      <c r="A63" s="124" t="s">
        <v>1298</v>
      </c>
      <c r="B63" s="133" t="s">
        <v>1298</v>
      </c>
      <c r="E63" s="129"/>
      <c r="F63" s="129"/>
      <c r="G63" s="129"/>
      <c r="H63" s="129"/>
      <c r="I63" s="129"/>
      <c r="J63" s="129"/>
      <c r="Q63" s="131"/>
      <c r="R63" s="131"/>
      <c r="S63" s="131"/>
      <c r="T63" s="131"/>
      <c r="Y63" s="131"/>
      <c r="Z63" s="131"/>
      <c r="AA63" s="131"/>
      <c r="AB63" s="131"/>
      <c r="AC63" s="131"/>
    </row>
    <row r="64" spans="1:32">
      <c r="A64" s="124" t="s">
        <v>1298</v>
      </c>
      <c r="B64" s="133" t="s">
        <v>1298</v>
      </c>
      <c r="E64" s="129"/>
      <c r="F64" s="129"/>
      <c r="G64" s="129"/>
      <c r="H64" s="129"/>
      <c r="I64" s="129"/>
      <c r="J64" s="129"/>
      <c r="Q64" s="131"/>
      <c r="R64" s="131"/>
      <c r="S64" s="131"/>
      <c r="T64" s="131"/>
      <c r="Y64" s="131"/>
      <c r="Z64" s="131"/>
      <c r="AA64" s="131"/>
      <c r="AB64" s="131"/>
      <c r="AC64" s="131"/>
    </row>
    <row r="65" spans="1:29">
      <c r="A65" s="124" t="s">
        <v>1298</v>
      </c>
      <c r="B65" s="133" t="s">
        <v>1298</v>
      </c>
      <c r="E65" s="129"/>
      <c r="F65" s="129"/>
      <c r="G65" s="129"/>
      <c r="H65" s="129"/>
      <c r="I65" s="129"/>
      <c r="J65" s="129"/>
      <c r="Q65" s="131"/>
      <c r="R65" s="131"/>
      <c r="S65" s="131"/>
      <c r="T65" s="131"/>
      <c r="Y65" s="131"/>
      <c r="Z65" s="131"/>
      <c r="AA65" s="131"/>
      <c r="AB65" s="131"/>
      <c r="AC65" s="131"/>
    </row>
    <row r="66" spans="1:29">
      <c r="A66" s="124" t="s">
        <v>1298</v>
      </c>
      <c r="B66" s="133" t="s">
        <v>1298</v>
      </c>
      <c r="E66" s="129"/>
      <c r="F66" s="129"/>
      <c r="G66" s="129"/>
      <c r="H66" s="129"/>
      <c r="I66" s="129"/>
      <c r="J66" s="129"/>
      <c r="Q66" s="131"/>
      <c r="R66" s="131"/>
      <c r="S66" s="131"/>
      <c r="T66" s="131"/>
      <c r="Y66" s="131"/>
      <c r="Z66" s="131"/>
      <c r="AA66" s="131"/>
      <c r="AB66" s="131"/>
      <c r="AC66" s="131"/>
    </row>
    <row r="67" spans="1:29">
      <c r="A67" s="124" t="s">
        <v>1298</v>
      </c>
      <c r="B67" s="133" t="s">
        <v>1298</v>
      </c>
      <c r="E67" s="129"/>
      <c r="F67" s="129"/>
      <c r="G67" s="129"/>
      <c r="H67" s="129"/>
      <c r="I67" s="129"/>
      <c r="J67" s="129"/>
      <c r="Q67" s="131"/>
      <c r="R67" s="131"/>
      <c r="S67" s="131"/>
      <c r="T67" s="131"/>
      <c r="Y67" s="131"/>
      <c r="Z67" s="131"/>
      <c r="AA67" s="131"/>
      <c r="AB67" s="131"/>
      <c r="AC67" s="131"/>
    </row>
    <row r="68" spans="1:29">
      <c r="A68" s="124" t="s">
        <v>1298</v>
      </c>
      <c r="B68" s="133" t="s">
        <v>1298</v>
      </c>
      <c r="E68" s="129"/>
      <c r="F68" s="129"/>
      <c r="G68" s="129"/>
      <c r="H68" s="129"/>
      <c r="I68" s="129"/>
      <c r="J68" s="129"/>
      <c r="Q68" s="131"/>
      <c r="R68" s="131"/>
      <c r="S68" s="131"/>
      <c r="T68" s="131"/>
      <c r="Y68" s="131"/>
      <c r="Z68" s="131"/>
      <c r="AA68" s="131"/>
      <c r="AB68" s="131"/>
      <c r="AC68" s="131"/>
    </row>
    <row r="69" spans="1:29">
      <c r="A69" s="124" t="s">
        <v>1298</v>
      </c>
      <c r="B69" s="133" t="s">
        <v>1298</v>
      </c>
      <c r="E69" s="129"/>
      <c r="F69" s="129"/>
      <c r="G69" s="129"/>
      <c r="H69" s="129"/>
      <c r="I69" s="129"/>
      <c r="J69" s="129"/>
      <c r="Q69" s="131"/>
      <c r="R69" s="131"/>
      <c r="S69" s="131"/>
      <c r="T69" s="131"/>
      <c r="Y69" s="131"/>
      <c r="Z69" s="131"/>
      <c r="AA69" s="131"/>
      <c r="AB69" s="131"/>
      <c r="AC69" s="131"/>
    </row>
    <row r="70" spans="1:29">
      <c r="A70" s="124" t="s">
        <v>1298</v>
      </c>
      <c r="B70" s="133" t="s">
        <v>1298</v>
      </c>
      <c r="E70" s="129"/>
      <c r="F70" s="129"/>
      <c r="G70" s="129"/>
      <c r="H70" s="129"/>
      <c r="I70" s="129"/>
      <c r="J70" s="129"/>
      <c r="Q70" s="131"/>
      <c r="R70" s="131"/>
      <c r="S70" s="131"/>
      <c r="T70" s="131"/>
      <c r="Y70" s="131"/>
      <c r="Z70" s="131"/>
      <c r="AA70" s="131"/>
      <c r="AB70" s="131"/>
      <c r="AC70" s="131"/>
    </row>
    <row r="71" spans="1:29">
      <c r="E71" s="129"/>
      <c r="F71" s="129"/>
      <c r="G71" s="129"/>
      <c r="H71" s="129"/>
      <c r="I71" s="129"/>
      <c r="J71" s="129"/>
      <c r="Q71" s="131"/>
      <c r="R71" s="131"/>
      <c r="S71" s="131"/>
      <c r="T71" s="131"/>
      <c r="Y71" s="131"/>
      <c r="Z71" s="131"/>
      <c r="AA71" s="131"/>
      <c r="AB71" s="131"/>
      <c r="AC71" s="131"/>
    </row>
    <row r="72" spans="1:29">
      <c r="E72" s="129"/>
      <c r="F72" s="129"/>
      <c r="G72" s="129"/>
      <c r="H72" s="129"/>
      <c r="I72" s="129"/>
      <c r="J72" s="129"/>
      <c r="Q72" s="131"/>
      <c r="R72" s="131"/>
      <c r="S72" s="131"/>
      <c r="T72" s="131"/>
      <c r="Y72" s="131"/>
      <c r="Z72" s="131"/>
      <c r="AA72" s="131"/>
      <c r="AB72" s="131"/>
      <c r="AC72" s="131"/>
    </row>
    <row r="73" spans="1:29">
      <c r="E73" s="129"/>
      <c r="F73" s="129"/>
      <c r="G73" s="129"/>
      <c r="H73" s="129"/>
      <c r="I73" s="129"/>
      <c r="J73" s="129"/>
      <c r="Q73" s="131"/>
      <c r="R73" s="131"/>
      <c r="S73" s="131"/>
      <c r="T73" s="131"/>
      <c r="Y73" s="131"/>
      <c r="Z73" s="131"/>
      <c r="AA73" s="131"/>
      <c r="AB73" s="131"/>
      <c r="AC73" s="131"/>
    </row>
    <row r="74" spans="1:29">
      <c r="E74" s="129"/>
      <c r="F74" s="129"/>
      <c r="G74" s="129"/>
      <c r="H74" s="129"/>
      <c r="I74" s="129"/>
      <c r="J74" s="129"/>
      <c r="Q74" s="131"/>
      <c r="R74" s="131"/>
      <c r="S74" s="131"/>
      <c r="T74" s="131"/>
      <c r="Y74" s="131"/>
      <c r="Z74" s="131"/>
      <c r="AA74" s="131"/>
      <c r="AB74" s="131"/>
      <c r="AC74" s="131"/>
    </row>
    <row r="75" spans="1:29">
      <c r="E75" s="129"/>
      <c r="F75" s="129"/>
      <c r="G75" s="129"/>
      <c r="H75" s="129"/>
      <c r="I75" s="129"/>
      <c r="J75" s="129"/>
      <c r="Q75" s="131"/>
      <c r="R75" s="131"/>
      <c r="S75" s="131"/>
      <c r="T75" s="131"/>
      <c r="Y75" s="131"/>
      <c r="Z75" s="131"/>
      <c r="AA75" s="131"/>
      <c r="AB75" s="131"/>
      <c r="AC75" s="131"/>
    </row>
    <row r="76" spans="1:29">
      <c r="E76" s="129"/>
      <c r="F76" s="129"/>
      <c r="G76" s="129"/>
      <c r="H76" s="129"/>
      <c r="I76" s="129"/>
      <c r="J76" s="129"/>
      <c r="Q76" s="131"/>
      <c r="R76" s="131"/>
      <c r="S76" s="131"/>
      <c r="T76" s="131"/>
      <c r="Y76" s="131"/>
      <c r="Z76" s="131"/>
      <c r="AA76" s="131"/>
      <c r="AB76" s="131"/>
      <c r="AC76" s="131"/>
    </row>
    <row r="77" spans="1:29">
      <c r="E77" s="129"/>
      <c r="F77" s="129"/>
      <c r="G77" s="129"/>
      <c r="H77" s="129"/>
      <c r="I77" s="129"/>
      <c r="J77" s="129"/>
      <c r="Q77" s="131"/>
      <c r="R77" s="131"/>
      <c r="S77" s="131"/>
      <c r="T77" s="131"/>
      <c r="Y77" s="131"/>
      <c r="Z77" s="131"/>
      <c r="AA77" s="131"/>
      <c r="AB77" s="131"/>
      <c r="AC77" s="131"/>
    </row>
    <row r="78" spans="1:29">
      <c r="E78" s="129"/>
      <c r="F78" s="129"/>
      <c r="G78" s="129"/>
      <c r="H78" s="129"/>
      <c r="I78" s="129"/>
      <c r="J78" s="129"/>
      <c r="Q78" s="131"/>
      <c r="R78" s="131"/>
      <c r="S78" s="131"/>
      <c r="T78" s="131"/>
      <c r="Y78" s="131"/>
      <c r="Z78" s="131"/>
      <c r="AA78" s="131"/>
      <c r="AB78" s="131"/>
      <c r="AC78" s="131"/>
    </row>
    <row r="79" spans="1:29">
      <c r="E79" s="129"/>
      <c r="F79" s="129"/>
      <c r="G79" s="129"/>
      <c r="H79" s="129"/>
      <c r="I79" s="129"/>
      <c r="J79" s="129"/>
      <c r="Q79" s="131"/>
      <c r="R79" s="131"/>
      <c r="S79" s="131"/>
      <c r="T79" s="131"/>
      <c r="Y79" s="131"/>
      <c r="Z79" s="131"/>
      <c r="AA79" s="131"/>
      <c r="AB79" s="131"/>
      <c r="AC79" s="131"/>
    </row>
    <row r="80" spans="1:29">
      <c r="E80" s="129"/>
      <c r="F80" s="129"/>
      <c r="G80" s="129"/>
      <c r="H80" s="129"/>
      <c r="I80" s="129"/>
      <c r="J80" s="129"/>
      <c r="Q80" s="131"/>
      <c r="R80" s="131"/>
      <c r="S80" s="131"/>
      <c r="T80" s="131"/>
      <c r="Y80" s="131"/>
      <c r="Z80" s="131"/>
      <c r="AA80" s="131"/>
      <c r="AB80" s="131"/>
      <c r="AC80" s="131"/>
    </row>
    <row r="81" spans="5:29">
      <c r="E81" s="129"/>
      <c r="F81" s="129"/>
      <c r="G81" s="129"/>
      <c r="H81" s="129"/>
      <c r="I81" s="129"/>
      <c r="J81" s="129"/>
      <c r="Q81" s="131"/>
      <c r="R81" s="131"/>
      <c r="S81" s="131"/>
      <c r="T81" s="131"/>
      <c r="Y81" s="131"/>
      <c r="Z81" s="131"/>
      <c r="AA81" s="131"/>
      <c r="AB81" s="131"/>
      <c r="AC81" s="131"/>
    </row>
    <row r="82" spans="5:29">
      <c r="E82" s="129"/>
      <c r="F82" s="129"/>
      <c r="G82" s="129"/>
      <c r="H82" s="129"/>
      <c r="I82" s="129"/>
      <c r="J82" s="129"/>
      <c r="Q82" s="131"/>
      <c r="R82" s="131"/>
      <c r="S82" s="131"/>
      <c r="T82" s="131"/>
      <c r="Y82" s="131"/>
      <c r="Z82" s="131"/>
      <c r="AA82" s="131"/>
      <c r="AB82" s="131"/>
      <c r="AC82" s="131"/>
    </row>
    <row r="83" spans="5:29">
      <c r="E83" s="129"/>
      <c r="F83" s="129"/>
      <c r="G83" s="129"/>
      <c r="H83" s="129"/>
      <c r="I83" s="129"/>
      <c r="J83" s="129"/>
      <c r="Q83" s="131"/>
      <c r="R83" s="131"/>
      <c r="S83" s="131"/>
      <c r="T83" s="131"/>
      <c r="Y83" s="131"/>
      <c r="Z83" s="131"/>
      <c r="AA83" s="131"/>
      <c r="AB83" s="131"/>
      <c r="AC83" s="131"/>
    </row>
    <row r="84" spans="5:29">
      <c r="E84" s="129"/>
      <c r="F84" s="129"/>
      <c r="G84" s="129"/>
      <c r="H84" s="129"/>
      <c r="I84" s="129"/>
      <c r="J84" s="129"/>
      <c r="Q84" s="131"/>
      <c r="R84" s="131"/>
      <c r="S84" s="131"/>
      <c r="T84" s="131"/>
      <c r="Y84" s="131"/>
      <c r="Z84" s="131"/>
      <c r="AA84" s="131"/>
      <c r="AB84" s="131"/>
      <c r="AC84" s="131"/>
    </row>
    <row r="85" spans="5:29">
      <c r="E85" s="129"/>
      <c r="F85" s="129"/>
      <c r="G85" s="129"/>
      <c r="H85" s="129"/>
      <c r="I85" s="129"/>
      <c r="J85" s="129"/>
      <c r="Q85" s="131"/>
      <c r="R85" s="131"/>
      <c r="S85" s="131"/>
      <c r="T85" s="131"/>
      <c r="Y85" s="131"/>
      <c r="Z85" s="131"/>
      <c r="AA85" s="131"/>
      <c r="AB85" s="131"/>
      <c r="AC85" s="131"/>
    </row>
    <row r="86" spans="5:29">
      <c r="E86" s="129"/>
      <c r="F86" s="129"/>
      <c r="G86" s="129"/>
      <c r="H86" s="129"/>
      <c r="I86" s="129"/>
      <c r="J86" s="129"/>
      <c r="Q86" s="131"/>
      <c r="R86" s="131"/>
      <c r="S86" s="131"/>
      <c r="T86" s="131"/>
      <c r="Y86" s="131"/>
      <c r="Z86" s="131"/>
      <c r="AA86" s="131"/>
      <c r="AB86" s="131"/>
      <c r="AC86" s="131"/>
    </row>
    <row r="87" spans="5:29">
      <c r="E87" s="129"/>
      <c r="F87" s="129"/>
      <c r="G87" s="129"/>
      <c r="H87" s="129"/>
      <c r="I87" s="129"/>
      <c r="J87" s="129"/>
      <c r="Q87" s="131"/>
      <c r="R87" s="131"/>
      <c r="S87" s="131"/>
      <c r="T87" s="131"/>
      <c r="Y87" s="131"/>
      <c r="Z87" s="131"/>
      <c r="AA87" s="131"/>
      <c r="AB87" s="131"/>
      <c r="AC87" s="131"/>
    </row>
    <row r="88" spans="5:29">
      <c r="E88" s="129"/>
      <c r="F88" s="129"/>
      <c r="G88" s="129"/>
      <c r="H88" s="129"/>
      <c r="I88" s="129"/>
      <c r="J88" s="129"/>
      <c r="Q88" s="131"/>
      <c r="R88" s="131"/>
      <c r="S88" s="131"/>
      <c r="T88" s="131"/>
      <c r="Y88" s="131"/>
      <c r="Z88" s="131"/>
      <c r="AA88" s="131"/>
      <c r="AB88" s="131"/>
      <c r="AC88" s="131"/>
    </row>
    <row r="89" spans="5:29">
      <c r="E89" s="129"/>
      <c r="F89" s="129"/>
      <c r="G89" s="129"/>
      <c r="H89" s="129"/>
      <c r="I89" s="129"/>
      <c r="J89" s="129"/>
      <c r="Q89" s="131"/>
      <c r="R89" s="131"/>
      <c r="S89" s="131"/>
      <c r="T89" s="131"/>
      <c r="Y89" s="131"/>
      <c r="Z89" s="131"/>
      <c r="AA89" s="131"/>
      <c r="AB89" s="131"/>
      <c r="AC89" s="131"/>
    </row>
    <row r="90" spans="5:29">
      <c r="E90" s="129"/>
      <c r="F90" s="129"/>
      <c r="G90" s="129"/>
      <c r="H90" s="129"/>
      <c r="I90" s="129"/>
      <c r="J90" s="129"/>
      <c r="Q90" s="131"/>
      <c r="R90" s="131"/>
      <c r="S90" s="131"/>
      <c r="T90" s="131"/>
      <c r="Y90" s="131"/>
      <c r="Z90" s="131"/>
      <c r="AA90" s="131"/>
      <c r="AB90" s="131"/>
      <c r="AC90" s="131"/>
    </row>
    <row r="91" spans="5:29">
      <c r="E91" s="129"/>
      <c r="F91" s="129"/>
      <c r="G91" s="129"/>
      <c r="H91" s="129"/>
      <c r="I91" s="129"/>
      <c r="J91" s="129"/>
      <c r="Q91" s="131"/>
      <c r="R91" s="131"/>
      <c r="S91" s="131"/>
      <c r="T91" s="131"/>
      <c r="Y91" s="131"/>
      <c r="Z91" s="131"/>
      <c r="AA91" s="131"/>
      <c r="AB91" s="131"/>
      <c r="AC91" s="131"/>
    </row>
    <row r="92" spans="5:29">
      <c r="E92" s="129"/>
      <c r="F92" s="129"/>
      <c r="G92" s="129"/>
      <c r="H92" s="129"/>
      <c r="I92" s="129"/>
      <c r="J92" s="129"/>
      <c r="Q92" s="131"/>
      <c r="R92" s="131"/>
      <c r="S92" s="131"/>
      <c r="T92" s="131"/>
      <c r="Y92" s="131"/>
      <c r="Z92" s="131"/>
      <c r="AA92" s="131"/>
      <c r="AB92" s="131"/>
      <c r="AC92" s="131"/>
    </row>
    <row r="93" spans="5:29">
      <c r="E93" s="129"/>
      <c r="F93" s="129"/>
      <c r="G93" s="129"/>
      <c r="H93" s="129"/>
      <c r="I93" s="129"/>
      <c r="J93" s="129"/>
      <c r="Q93" s="131"/>
      <c r="R93" s="131"/>
      <c r="S93" s="131"/>
      <c r="T93" s="131"/>
      <c r="Y93" s="131"/>
      <c r="Z93" s="131"/>
      <c r="AA93" s="131"/>
      <c r="AB93" s="131"/>
      <c r="AC93" s="131"/>
    </row>
    <row r="94" spans="5:29">
      <c r="E94" s="129"/>
      <c r="F94" s="129"/>
      <c r="G94" s="129"/>
      <c r="H94" s="129"/>
      <c r="I94" s="129"/>
      <c r="J94" s="129"/>
      <c r="Q94" s="131"/>
      <c r="R94" s="131"/>
      <c r="S94" s="131"/>
      <c r="T94" s="131"/>
      <c r="Y94" s="131"/>
      <c r="Z94" s="131"/>
      <c r="AA94" s="131"/>
      <c r="AB94" s="131"/>
      <c r="AC94" s="131"/>
    </row>
    <row r="95" spans="5:29">
      <c r="E95" s="129"/>
      <c r="F95" s="129"/>
      <c r="G95" s="129"/>
      <c r="H95" s="129"/>
      <c r="I95" s="129"/>
      <c r="J95" s="129"/>
      <c r="Q95" s="131"/>
      <c r="R95" s="131"/>
      <c r="S95" s="131"/>
      <c r="T95" s="131"/>
      <c r="Y95" s="131"/>
      <c r="Z95" s="131"/>
      <c r="AA95" s="131"/>
      <c r="AB95" s="131"/>
      <c r="AC95" s="131"/>
    </row>
    <row r="96" spans="5:29">
      <c r="E96" s="129"/>
      <c r="F96" s="129"/>
      <c r="G96" s="129"/>
      <c r="H96" s="129"/>
      <c r="I96" s="129"/>
      <c r="J96" s="129"/>
      <c r="Q96" s="131"/>
      <c r="R96" s="131"/>
      <c r="S96" s="131"/>
      <c r="T96" s="131"/>
      <c r="Y96" s="131"/>
      <c r="Z96" s="131"/>
      <c r="AA96" s="131"/>
      <c r="AB96" s="131"/>
      <c r="AC96" s="131"/>
    </row>
    <row r="97" spans="5:29">
      <c r="E97" s="129"/>
      <c r="F97" s="129"/>
      <c r="G97" s="129"/>
      <c r="H97" s="129"/>
      <c r="I97" s="129"/>
      <c r="J97" s="129"/>
      <c r="Q97" s="131"/>
      <c r="R97" s="131"/>
      <c r="S97" s="131"/>
      <c r="T97" s="131"/>
      <c r="Y97" s="131"/>
      <c r="Z97" s="131"/>
      <c r="AA97" s="131"/>
      <c r="AB97" s="131"/>
      <c r="AC97" s="131"/>
    </row>
    <row r="98" spans="5:29">
      <c r="E98" s="129"/>
      <c r="F98" s="129"/>
      <c r="G98" s="129"/>
      <c r="H98" s="129"/>
      <c r="I98" s="129"/>
      <c r="J98" s="129"/>
      <c r="Q98" s="131"/>
      <c r="R98" s="131"/>
      <c r="S98" s="131"/>
      <c r="T98" s="131"/>
      <c r="Y98" s="131"/>
      <c r="Z98" s="131"/>
      <c r="AA98" s="131"/>
      <c r="AB98" s="131"/>
      <c r="AC98" s="131"/>
    </row>
    <row r="99" spans="5:29">
      <c r="E99" s="129"/>
      <c r="F99" s="129"/>
      <c r="G99" s="129"/>
      <c r="H99" s="129"/>
      <c r="I99" s="129"/>
      <c r="J99" s="129"/>
      <c r="Q99" s="131"/>
      <c r="R99" s="131"/>
      <c r="S99" s="131"/>
      <c r="T99" s="131"/>
      <c r="Y99" s="131"/>
      <c r="Z99" s="131"/>
      <c r="AA99" s="131"/>
      <c r="AB99" s="131"/>
      <c r="AC99" s="131"/>
    </row>
    <row r="100" spans="5:29">
      <c r="E100" s="129"/>
      <c r="F100" s="129"/>
      <c r="G100" s="129"/>
      <c r="H100" s="129"/>
      <c r="I100" s="129"/>
      <c r="J100" s="129"/>
      <c r="Q100" s="131"/>
      <c r="R100" s="131"/>
      <c r="S100" s="131"/>
      <c r="T100" s="131"/>
      <c r="Y100" s="131"/>
      <c r="Z100" s="131"/>
      <c r="AA100" s="131"/>
      <c r="AB100" s="131"/>
      <c r="AC100" s="131"/>
    </row>
    <row r="101" spans="5:29">
      <c r="E101" s="129"/>
      <c r="F101" s="129"/>
      <c r="G101" s="129"/>
      <c r="H101" s="129"/>
      <c r="I101" s="129"/>
      <c r="J101" s="129"/>
      <c r="Q101" s="131"/>
      <c r="R101" s="131"/>
      <c r="S101" s="131"/>
      <c r="T101" s="131"/>
      <c r="Y101" s="131"/>
      <c r="Z101" s="131"/>
      <c r="AA101" s="131"/>
      <c r="AB101" s="131"/>
      <c r="AC101" s="131"/>
    </row>
    <row r="102" spans="5:29">
      <c r="E102" s="129"/>
      <c r="F102" s="129"/>
      <c r="G102" s="129"/>
      <c r="H102" s="129"/>
      <c r="I102" s="129"/>
      <c r="J102" s="129"/>
      <c r="Q102" s="131"/>
      <c r="R102" s="131"/>
      <c r="S102" s="131"/>
      <c r="T102" s="131"/>
      <c r="Y102" s="131"/>
      <c r="Z102" s="131"/>
      <c r="AA102" s="131"/>
      <c r="AB102" s="131"/>
      <c r="AC102" s="131"/>
    </row>
    <row r="103" spans="5:29">
      <c r="E103" s="129"/>
      <c r="F103" s="129"/>
      <c r="G103" s="129"/>
      <c r="H103" s="129"/>
      <c r="I103" s="129"/>
      <c r="J103" s="129"/>
      <c r="Q103" s="131"/>
      <c r="R103" s="131"/>
      <c r="S103" s="131"/>
      <c r="T103" s="131"/>
      <c r="Y103" s="131"/>
      <c r="Z103" s="131"/>
      <c r="AA103" s="131"/>
      <c r="AB103" s="131"/>
      <c r="AC103" s="131"/>
    </row>
    <row r="104" spans="5:29">
      <c r="E104" s="129"/>
      <c r="F104" s="129"/>
      <c r="G104" s="129"/>
      <c r="H104" s="129"/>
      <c r="I104" s="129"/>
      <c r="J104" s="129"/>
      <c r="Q104" s="131"/>
      <c r="R104" s="131"/>
      <c r="S104" s="131"/>
      <c r="T104" s="131"/>
      <c r="Y104" s="131"/>
      <c r="Z104" s="131"/>
      <c r="AA104" s="131"/>
      <c r="AB104" s="131"/>
      <c r="AC104" s="131"/>
    </row>
    <row r="105" spans="5:29">
      <c r="E105" s="129"/>
      <c r="F105" s="129"/>
      <c r="G105" s="129"/>
      <c r="H105" s="129"/>
      <c r="I105" s="129"/>
      <c r="J105" s="129"/>
      <c r="Q105" s="131"/>
      <c r="R105" s="131"/>
      <c r="S105" s="131"/>
      <c r="T105" s="131"/>
      <c r="Y105" s="131"/>
      <c r="Z105" s="131"/>
      <c r="AA105" s="131"/>
      <c r="AB105" s="131"/>
      <c r="AC105" s="131"/>
    </row>
    <row r="106" spans="5:29">
      <c r="E106" s="129"/>
      <c r="F106" s="129"/>
      <c r="G106" s="129"/>
      <c r="H106" s="129"/>
      <c r="I106" s="129"/>
      <c r="J106" s="129"/>
      <c r="Q106" s="131"/>
      <c r="R106" s="131"/>
      <c r="S106" s="131"/>
      <c r="T106" s="131"/>
      <c r="Y106" s="131"/>
      <c r="Z106" s="131"/>
      <c r="AA106" s="131"/>
      <c r="AB106" s="131"/>
      <c r="AC106" s="131"/>
    </row>
    <row r="107" spans="5:29">
      <c r="E107" s="129"/>
      <c r="F107" s="129"/>
      <c r="G107" s="129"/>
      <c r="H107" s="129"/>
      <c r="I107" s="129"/>
      <c r="J107" s="129"/>
      <c r="Q107" s="131"/>
      <c r="R107" s="131"/>
      <c r="S107" s="131"/>
      <c r="T107" s="131"/>
      <c r="Y107" s="131"/>
      <c r="Z107" s="131"/>
      <c r="AA107" s="131"/>
      <c r="AB107" s="131"/>
      <c r="AC107" s="131"/>
    </row>
    <row r="108" spans="5:29">
      <c r="E108" s="129"/>
      <c r="F108" s="129"/>
      <c r="G108" s="129"/>
      <c r="H108" s="129"/>
      <c r="I108" s="129"/>
      <c r="J108" s="129"/>
      <c r="Q108" s="131"/>
      <c r="R108" s="131"/>
      <c r="S108" s="131"/>
      <c r="T108" s="131"/>
      <c r="Y108" s="131"/>
      <c r="Z108" s="131"/>
      <c r="AA108" s="131"/>
      <c r="AB108" s="131"/>
      <c r="AC108" s="131"/>
    </row>
    <row r="109" spans="5:29">
      <c r="E109" s="129"/>
      <c r="F109" s="129"/>
      <c r="G109" s="129"/>
      <c r="H109" s="129"/>
      <c r="I109" s="129"/>
      <c r="J109" s="129"/>
      <c r="Q109" s="131"/>
      <c r="R109" s="131"/>
      <c r="S109" s="131"/>
      <c r="T109" s="131"/>
      <c r="Y109" s="131"/>
      <c r="Z109" s="131"/>
      <c r="AA109" s="131"/>
      <c r="AB109" s="131"/>
      <c r="AC109" s="131"/>
    </row>
    <row r="110" spans="5:29">
      <c r="E110" s="129"/>
      <c r="F110" s="129"/>
      <c r="G110" s="129"/>
      <c r="H110" s="129"/>
      <c r="I110" s="129"/>
      <c r="J110" s="129"/>
      <c r="Q110" s="131"/>
      <c r="R110" s="131"/>
      <c r="S110" s="131"/>
      <c r="T110" s="131"/>
      <c r="Y110" s="131"/>
      <c r="Z110" s="131"/>
      <c r="AA110" s="131"/>
      <c r="AB110" s="131"/>
      <c r="AC110" s="131"/>
    </row>
    <row r="111" spans="5:29">
      <c r="E111" s="129"/>
      <c r="F111" s="129"/>
      <c r="G111" s="129"/>
      <c r="H111" s="129"/>
      <c r="I111" s="129"/>
      <c r="J111" s="129"/>
      <c r="Q111" s="131"/>
      <c r="R111" s="131"/>
      <c r="S111" s="131"/>
      <c r="T111" s="131"/>
      <c r="Y111" s="131"/>
      <c r="Z111" s="131"/>
      <c r="AA111" s="131"/>
      <c r="AB111" s="131"/>
      <c r="AC111" s="131"/>
    </row>
    <row r="112" spans="5:29">
      <c r="E112" s="129"/>
      <c r="F112" s="129"/>
      <c r="G112" s="129"/>
      <c r="H112" s="129"/>
      <c r="I112" s="129"/>
      <c r="J112" s="129"/>
      <c r="Q112" s="131"/>
      <c r="R112" s="131"/>
      <c r="S112" s="131"/>
      <c r="T112" s="131"/>
      <c r="Y112" s="131"/>
      <c r="Z112" s="131"/>
      <c r="AA112" s="131"/>
      <c r="AB112" s="131"/>
      <c r="AC112" s="131"/>
    </row>
    <row r="113" spans="5:29">
      <c r="E113" s="129"/>
      <c r="F113" s="129"/>
      <c r="G113" s="129"/>
      <c r="H113" s="129"/>
      <c r="I113" s="129"/>
      <c r="J113" s="129"/>
      <c r="Q113" s="131"/>
      <c r="R113" s="131"/>
      <c r="S113" s="131"/>
      <c r="T113" s="131"/>
      <c r="Y113" s="131"/>
      <c r="Z113" s="131"/>
      <c r="AA113" s="131"/>
      <c r="AB113" s="131"/>
      <c r="AC113" s="131"/>
    </row>
    <row r="114" spans="5:29">
      <c r="E114" s="129"/>
      <c r="F114" s="129"/>
      <c r="G114" s="129"/>
      <c r="H114" s="129"/>
      <c r="I114" s="129"/>
      <c r="J114" s="129"/>
      <c r="Q114" s="131"/>
      <c r="R114" s="131"/>
      <c r="S114" s="131"/>
      <c r="T114" s="131"/>
      <c r="Y114" s="131"/>
      <c r="Z114" s="131"/>
      <c r="AA114" s="131"/>
      <c r="AB114" s="131"/>
      <c r="AC114" s="131"/>
    </row>
    <row r="115" spans="5:29">
      <c r="E115" s="129"/>
      <c r="F115" s="129"/>
      <c r="G115" s="129"/>
      <c r="H115" s="129"/>
      <c r="I115" s="129"/>
      <c r="J115" s="129"/>
      <c r="Q115" s="131"/>
      <c r="R115" s="131"/>
      <c r="S115" s="131"/>
      <c r="T115" s="131"/>
      <c r="Y115" s="131"/>
      <c r="Z115" s="131"/>
      <c r="AA115" s="131"/>
      <c r="AB115" s="131"/>
      <c r="AC115" s="131"/>
    </row>
    <row r="116" spans="5:29">
      <c r="E116" s="129"/>
      <c r="F116" s="129"/>
      <c r="G116" s="129"/>
      <c r="H116" s="129"/>
      <c r="I116" s="129"/>
      <c r="J116" s="129"/>
      <c r="Q116" s="131"/>
      <c r="R116" s="131"/>
      <c r="S116" s="131"/>
      <c r="T116" s="131"/>
      <c r="Y116" s="131"/>
      <c r="Z116" s="131"/>
      <c r="AA116" s="131"/>
      <c r="AB116" s="131"/>
      <c r="AC116" s="131"/>
    </row>
    <row r="117" spans="5:29">
      <c r="E117" s="129"/>
      <c r="F117" s="129"/>
      <c r="G117" s="129"/>
      <c r="H117" s="129"/>
      <c r="I117" s="129"/>
      <c r="J117" s="129"/>
      <c r="Q117" s="131"/>
      <c r="R117" s="131"/>
      <c r="S117" s="131"/>
      <c r="T117" s="131"/>
      <c r="Y117" s="131"/>
      <c r="Z117" s="131"/>
      <c r="AA117" s="131"/>
      <c r="AB117" s="131"/>
      <c r="AC117" s="131"/>
    </row>
    <row r="118" spans="5:29">
      <c r="E118" s="129"/>
      <c r="F118" s="129"/>
      <c r="G118" s="129"/>
      <c r="H118" s="129"/>
      <c r="I118" s="129"/>
      <c r="J118" s="129"/>
      <c r="Q118" s="131"/>
      <c r="R118" s="131"/>
      <c r="S118" s="131"/>
      <c r="T118" s="131"/>
      <c r="Y118" s="131"/>
      <c r="Z118" s="131"/>
      <c r="AA118" s="131"/>
      <c r="AB118" s="131"/>
      <c r="AC118" s="131"/>
    </row>
    <row r="119" spans="5:29">
      <c r="E119" s="129"/>
      <c r="F119" s="129"/>
      <c r="G119" s="129"/>
      <c r="H119" s="129"/>
      <c r="I119" s="129"/>
      <c r="J119" s="129"/>
      <c r="Q119" s="131"/>
      <c r="R119" s="131"/>
      <c r="S119" s="131"/>
      <c r="T119" s="131"/>
      <c r="Y119" s="131"/>
      <c r="Z119" s="131"/>
      <c r="AA119" s="131"/>
      <c r="AB119" s="131"/>
      <c r="AC119" s="131"/>
    </row>
    <row r="120" spans="5:29">
      <c r="E120" s="129"/>
      <c r="F120" s="129"/>
      <c r="G120" s="129"/>
      <c r="H120" s="129"/>
      <c r="I120" s="129"/>
      <c r="J120" s="129"/>
      <c r="Q120" s="131"/>
      <c r="R120" s="131"/>
      <c r="S120" s="131"/>
      <c r="T120" s="131"/>
      <c r="Y120" s="131"/>
      <c r="Z120" s="131"/>
      <c r="AA120" s="131"/>
      <c r="AB120" s="131"/>
      <c r="AC120" s="131"/>
    </row>
    <row r="121" spans="5:29">
      <c r="E121" s="129"/>
      <c r="F121" s="129"/>
      <c r="G121" s="129"/>
      <c r="H121" s="129"/>
      <c r="I121" s="129"/>
      <c r="J121" s="129"/>
      <c r="Q121" s="131"/>
      <c r="R121" s="131"/>
      <c r="S121" s="131"/>
      <c r="T121" s="131"/>
      <c r="Y121" s="131"/>
      <c r="Z121" s="131"/>
      <c r="AA121" s="131"/>
      <c r="AB121" s="131"/>
      <c r="AC121" s="131"/>
    </row>
    <row r="122" spans="5:29">
      <c r="E122" s="129"/>
      <c r="F122" s="129"/>
      <c r="G122" s="129"/>
      <c r="H122" s="129"/>
      <c r="I122" s="129"/>
      <c r="J122" s="129"/>
      <c r="Q122" s="131"/>
      <c r="R122" s="131"/>
      <c r="S122" s="131"/>
      <c r="T122" s="131"/>
      <c r="Y122" s="131"/>
      <c r="Z122" s="131"/>
      <c r="AA122" s="131"/>
      <c r="AB122" s="131"/>
      <c r="AC122" s="131"/>
    </row>
    <row r="123" spans="5:29">
      <c r="E123" s="129"/>
      <c r="F123" s="129"/>
      <c r="G123" s="129"/>
      <c r="H123" s="129"/>
      <c r="I123" s="129"/>
      <c r="J123" s="129"/>
      <c r="Q123" s="131"/>
      <c r="R123" s="131"/>
      <c r="S123" s="131"/>
      <c r="T123" s="131"/>
      <c r="Y123" s="131"/>
      <c r="Z123" s="131"/>
      <c r="AA123" s="131"/>
      <c r="AB123" s="131"/>
      <c r="AC123" s="131"/>
    </row>
    <row r="124" spans="5:29">
      <c r="E124" s="129"/>
      <c r="F124" s="129"/>
      <c r="G124" s="129"/>
      <c r="H124" s="129"/>
      <c r="I124" s="129"/>
      <c r="J124" s="129"/>
      <c r="Q124" s="131"/>
      <c r="R124" s="131"/>
      <c r="S124" s="131"/>
      <c r="T124" s="131"/>
      <c r="Y124" s="131"/>
      <c r="Z124" s="131"/>
      <c r="AA124" s="131"/>
      <c r="AB124" s="131"/>
      <c r="AC124" s="131"/>
    </row>
    <row r="125" spans="5:29">
      <c r="E125" s="129"/>
      <c r="F125" s="129"/>
      <c r="G125" s="129"/>
      <c r="H125" s="129"/>
      <c r="I125" s="129"/>
      <c r="J125" s="129"/>
      <c r="Q125" s="131"/>
      <c r="R125" s="131"/>
      <c r="S125" s="131"/>
      <c r="T125" s="131"/>
      <c r="Y125" s="131"/>
      <c r="Z125" s="131"/>
      <c r="AA125" s="131"/>
      <c r="AB125" s="131"/>
      <c r="AC125" s="131"/>
    </row>
    <row r="126" spans="5:29">
      <c r="E126" s="129"/>
      <c r="F126" s="129"/>
      <c r="G126" s="129"/>
      <c r="H126" s="129"/>
      <c r="I126" s="129"/>
      <c r="J126" s="129"/>
      <c r="Q126" s="131"/>
      <c r="R126" s="131"/>
      <c r="S126" s="131"/>
      <c r="T126" s="131"/>
      <c r="Y126" s="131"/>
      <c r="Z126" s="131"/>
      <c r="AA126" s="131"/>
      <c r="AB126" s="131"/>
      <c r="AC126" s="131"/>
    </row>
    <row r="127" spans="5:29">
      <c r="E127" s="129"/>
      <c r="F127" s="129"/>
      <c r="G127" s="129"/>
      <c r="H127" s="129"/>
      <c r="I127" s="129"/>
      <c r="J127" s="129"/>
      <c r="Q127" s="131"/>
      <c r="R127" s="131"/>
      <c r="S127" s="131"/>
      <c r="T127" s="131"/>
      <c r="Y127" s="131"/>
      <c r="Z127" s="131"/>
      <c r="AA127" s="131"/>
      <c r="AB127" s="131"/>
      <c r="AC127" s="131"/>
    </row>
    <row r="128" spans="5:29">
      <c r="E128" s="129"/>
      <c r="F128" s="129"/>
      <c r="G128" s="129"/>
      <c r="H128" s="129"/>
      <c r="I128" s="129"/>
      <c r="J128" s="129"/>
      <c r="Q128" s="131"/>
      <c r="R128" s="131"/>
      <c r="S128" s="131"/>
      <c r="T128" s="131"/>
      <c r="Y128" s="131"/>
      <c r="Z128" s="131"/>
      <c r="AA128" s="131"/>
      <c r="AB128" s="131"/>
      <c r="AC128" s="131"/>
    </row>
    <row r="129" spans="5:29">
      <c r="E129" s="129"/>
      <c r="F129" s="129"/>
      <c r="G129" s="129"/>
      <c r="H129" s="129"/>
      <c r="I129" s="129"/>
      <c r="J129" s="129"/>
      <c r="Q129" s="131"/>
      <c r="R129" s="131"/>
      <c r="S129" s="131"/>
      <c r="T129" s="131"/>
      <c r="Y129" s="131"/>
      <c r="Z129" s="131"/>
      <c r="AA129" s="131"/>
      <c r="AB129" s="131"/>
      <c r="AC129" s="131"/>
    </row>
    <row r="130" spans="5:29">
      <c r="E130" s="129"/>
      <c r="F130" s="129"/>
      <c r="G130" s="129"/>
      <c r="H130" s="129"/>
      <c r="I130" s="129"/>
      <c r="J130" s="129"/>
      <c r="Q130" s="131"/>
      <c r="R130" s="131"/>
      <c r="S130" s="131"/>
      <c r="T130" s="131"/>
      <c r="Y130" s="131"/>
      <c r="Z130" s="131"/>
      <c r="AA130" s="131"/>
      <c r="AB130" s="131"/>
      <c r="AC130" s="131"/>
    </row>
    <row r="131" spans="5:29">
      <c r="E131" s="129"/>
      <c r="F131" s="129"/>
      <c r="G131" s="129"/>
      <c r="H131" s="129"/>
      <c r="I131" s="129"/>
      <c r="J131" s="129"/>
      <c r="Q131" s="131"/>
      <c r="R131" s="131"/>
      <c r="S131" s="131"/>
      <c r="T131" s="131"/>
      <c r="Y131" s="131"/>
      <c r="Z131" s="131"/>
      <c r="AA131" s="131"/>
      <c r="AB131" s="131"/>
      <c r="AC131" s="131"/>
    </row>
    <row r="132" spans="5:29">
      <c r="E132" s="129"/>
      <c r="F132" s="129"/>
      <c r="G132" s="129"/>
      <c r="H132" s="129"/>
      <c r="I132" s="129"/>
      <c r="J132" s="129"/>
      <c r="Q132" s="131"/>
      <c r="R132" s="131"/>
      <c r="S132" s="131"/>
      <c r="T132" s="131"/>
      <c r="Y132" s="131"/>
      <c r="Z132" s="131"/>
      <c r="AA132" s="131"/>
      <c r="AB132" s="131"/>
      <c r="AC132" s="131"/>
    </row>
    <row r="133" spans="5:29">
      <c r="E133" s="129"/>
      <c r="F133" s="129"/>
      <c r="G133" s="129"/>
      <c r="H133" s="129"/>
      <c r="I133" s="129"/>
      <c r="J133" s="129"/>
      <c r="Q133" s="131"/>
      <c r="R133" s="131"/>
      <c r="S133" s="131"/>
      <c r="T133" s="131"/>
      <c r="Y133" s="131"/>
      <c r="Z133" s="131"/>
      <c r="AA133" s="131"/>
      <c r="AB133" s="131"/>
      <c r="AC133" s="131"/>
    </row>
    <row r="134" spans="5:29">
      <c r="E134" s="129"/>
      <c r="F134" s="129"/>
      <c r="G134" s="129"/>
      <c r="H134" s="129"/>
      <c r="I134" s="129"/>
      <c r="J134" s="129"/>
      <c r="Q134" s="131"/>
      <c r="R134" s="131"/>
      <c r="S134" s="131"/>
      <c r="T134" s="131"/>
      <c r="Y134" s="131"/>
      <c r="Z134" s="131"/>
      <c r="AA134" s="131"/>
      <c r="AB134" s="131"/>
      <c r="AC134" s="131"/>
    </row>
    <row r="135" spans="5:29">
      <c r="E135" s="129"/>
      <c r="F135" s="129"/>
      <c r="G135" s="129"/>
      <c r="H135" s="129"/>
      <c r="I135" s="129"/>
      <c r="J135" s="129"/>
      <c r="Q135" s="131"/>
      <c r="R135" s="131"/>
      <c r="S135" s="131"/>
      <c r="T135" s="131"/>
      <c r="Y135" s="131"/>
      <c r="Z135" s="131"/>
      <c r="AA135" s="131"/>
      <c r="AB135" s="131"/>
      <c r="AC135" s="131"/>
    </row>
    <row r="136" spans="5:29">
      <c r="E136" s="129"/>
      <c r="F136" s="129"/>
      <c r="G136" s="129"/>
      <c r="H136" s="129"/>
      <c r="I136" s="129"/>
      <c r="J136" s="129"/>
      <c r="Q136" s="131"/>
      <c r="R136" s="131"/>
      <c r="S136" s="131"/>
      <c r="T136" s="131"/>
      <c r="Y136" s="131"/>
      <c r="Z136" s="131"/>
      <c r="AA136" s="131"/>
      <c r="AB136" s="131"/>
      <c r="AC136" s="131"/>
    </row>
    <row r="137" spans="5:29">
      <c r="E137" s="129"/>
      <c r="F137" s="129"/>
      <c r="G137" s="129"/>
      <c r="H137" s="129"/>
      <c r="I137" s="129"/>
      <c r="J137" s="129"/>
      <c r="Q137" s="131"/>
      <c r="R137" s="131"/>
      <c r="S137" s="131"/>
      <c r="T137" s="131"/>
      <c r="Y137" s="131"/>
      <c r="Z137" s="131"/>
      <c r="AA137" s="131"/>
      <c r="AB137" s="131"/>
      <c r="AC137" s="131"/>
    </row>
    <row r="138" spans="5:29">
      <c r="E138" s="129"/>
      <c r="F138" s="129"/>
      <c r="G138" s="129"/>
      <c r="H138" s="129"/>
      <c r="I138" s="129"/>
      <c r="J138" s="129"/>
      <c r="Q138" s="131"/>
      <c r="R138" s="131"/>
      <c r="S138" s="131"/>
      <c r="T138" s="131"/>
      <c r="Y138" s="131"/>
      <c r="Z138" s="131"/>
      <c r="AA138" s="131"/>
      <c r="AB138" s="131"/>
      <c r="AC138" s="131"/>
    </row>
    <row r="139" spans="5:29">
      <c r="E139" s="129"/>
      <c r="F139" s="129"/>
      <c r="G139" s="129"/>
      <c r="H139" s="129"/>
      <c r="I139" s="129"/>
      <c r="J139" s="129"/>
      <c r="Q139" s="131"/>
      <c r="R139" s="131"/>
      <c r="S139" s="131"/>
      <c r="T139" s="131"/>
      <c r="Y139" s="131"/>
      <c r="Z139" s="131"/>
      <c r="AA139" s="131"/>
      <c r="AB139" s="131"/>
      <c r="AC139" s="131"/>
    </row>
    <row r="140" spans="5:29">
      <c r="E140" s="129"/>
      <c r="F140" s="129"/>
      <c r="G140" s="129"/>
      <c r="H140" s="129"/>
      <c r="I140" s="129"/>
      <c r="J140" s="129"/>
      <c r="Q140" s="131"/>
      <c r="R140" s="131"/>
      <c r="S140" s="131"/>
      <c r="T140" s="131"/>
      <c r="Y140" s="131"/>
      <c r="Z140" s="131"/>
      <c r="AA140" s="131"/>
      <c r="AB140" s="131"/>
      <c r="AC140" s="131"/>
    </row>
    <row r="141" spans="5:29">
      <c r="E141" s="129"/>
      <c r="F141" s="129"/>
      <c r="G141" s="129"/>
      <c r="H141" s="129"/>
      <c r="I141" s="129"/>
      <c r="J141" s="129"/>
      <c r="Q141" s="131"/>
      <c r="R141" s="131"/>
      <c r="S141" s="131"/>
      <c r="T141" s="131"/>
      <c r="Y141" s="131"/>
      <c r="Z141" s="131"/>
      <c r="AA141" s="131"/>
      <c r="AB141" s="131"/>
      <c r="AC141" s="131"/>
    </row>
    <row r="142" spans="5:29">
      <c r="E142" s="129"/>
      <c r="F142" s="129"/>
      <c r="G142" s="129"/>
      <c r="H142" s="129"/>
      <c r="I142" s="129"/>
      <c r="J142" s="129"/>
      <c r="Q142" s="131"/>
      <c r="R142" s="131"/>
      <c r="S142" s="131"/>
      <c r="T142" s="131"/>
      <c r="Y142" s="131"/>
      <c r="Z142" s="131"/>
      <c r="AA142" s="131"/>
      <c r="AB142" s="131"/>
      <c r="AC142" s="131"/>
    </row>
    <row r="143" spans="5:29">
      <c r="E143" s="129"/>
      <c r="F143" s="129"/>
      <c r="G143" s="129"/>
      <c r="H143" s="129"/>
      <c r="I143" s="129"/>
      <c r="J143" s="129"/>
      <c r="Q143" s="131"/>
      <c r="R143" s="131"/>
      <c r="S143" s="131"/>
      <c r="T143" s="131"/>
      <c r="Y143" s="131"/>
      <c r="Z143" s="131"/>
      <c r="AA143" s="131"/>
      <c r="AB143" s="131"/>
      <c r="AC143" s="131"/>
    </row>
    <row r="144" spans="5:29">
      <c r="E144" s="129"/>
      <c r="F144" s="129"/>
      <c r="G144" s="129"/>
      <c r="H144" s="129"/>
      <c r="I144" s="129"/>
      <c r="J144" s="129"/>
      <c r="Q144" s="131"/>
      <c r="R144" s="131"/>
      <c r="S144" s="131"/>
      <c r="T144" s="131"/>
      <c r="Y144" s="131"/>
      <c r="Z144" s="131"/>
      <c r="AA144" s="131"/>
      <c r="AB144" s="131"/>
      <c r="AC144" s="131"/>
    </row>
    <row r="145" spans="5:29">
      <c r="E145" s="129"/>
      <c r="F145" s="129"/>
      <c r="G145" s="129"/>
      <c r="H145" s="129"/>
      <c r="I145" s="129"/>
      <c r="J145" s="129"/>
      <c r="Q145" s="131"/>
      <c r="R145" s="131"/>
      <c r="S145" s="131"/>
      <c r="T145" s="131"/>
      <c r="Y145" s="131"/>
      <c r="Z145" s="131"/>
      <c r="AA145" s="131"/>
      <c r="AB145" s="131"/>
      <c r="AC145" s="131"/>
    </row>
    <row r="146" spans="5:29">
      <c r="E146" s="129"/>
      <c r="F146" s="129"/>
      <c r="G146" s="129"/>
      <c r="H146" s="129"/>
      <c r="I146" s="129"/>
      <c r="J146" s="129"/>
      <c r="Q146" s="131"/>
      <c r="R146" s="131"/>
      <c r="S146" s="131"/>
      <c r="T146" s="131"/>
      <c r="Y146" s="131"/>
      <c r="Z146" s="131"/>
      <c r="AA146" s="131"/>
      <c r="AB146" s="131"/>
      <c r="AC146" s="131"/>
    </row>
    <row r="147" spans="5:29">
      <c r="E147" s="129"/>
      <c r="F147" s="129"/>
      <c r="G147" s="129"/>
      <c r="H147" s="129"/>
      <c r="I147" s="129"/>
      <c r="J147" s="129"/>
      <c r="Q147" s="131"/>
      <c r="R147" s="131"/>
      <c r="S147" s="131"/>
      <c r="T147" s="131"/>
      <c r="Y147" s="131"/>
      <c r="Z147" s="131"/>
      <c r="AA147" s="131"/>
      <c r="AB147" s="131"/>
      <c r="AC147" s="131"/>
    </row>
    <row r="148" spans="5:29">
      <c r="E148" s="129"/>
      <c r="F148" s="129"/>
      <c r="G148" s="129"/>
      <c r="H148" s="129"/>
      <c r="I148" s="129"/>
      <c r="J148" s="129"/>
      <c r="Q148" s="131"/>
      <c r="R148" s="131"/>
      <c r="S148" s="131"/>
      <c r="T148" s="131"/>
      <c r="Y148" s="131"/>
      <c r="Z148" s="131"/>
      <c r="AA148" s="131"/>
      <c r="AB148" s="131"/>
      <c r="AC148" s="131"/>
    </row>
    <row r="149" spans="5:29">
      <c r="E149" s="129"/>
      <c r="F149" s="129"/>
      <c r="G149" s="129"/>
      <c r="H149" s="129"/>
      <c r="I149" s="129"/>
      <c r="J149" s="129"/>
      <c r="Q149" s="131"/>
      <c r="R149" s="131"/>
      <c r="S149" s="131"/>
      <c r="T149" s="131"/>
      <c r="Y149" s="131"/>
      <c r="Z149" s="131"/>
      <c r="AA149" s="131"/>
      <c r="AB149" s="131"/>
      <c r="AC149" s="131"/>
    </row>
    <row r="150" spans="5:29">
      <c r="E150" s="129"/>
      <c r="F150" s="129"/>
      <c r="G150" s="129"/>
      <c r="H150" s="129"/>
      <c r="I150" s="129"/>
      <c r="J150" s="129"/>
      <c r="Q150" s="131"/>
      <c r="R150" s="131"/>
      <c r="S150" s="131"/>
      <c r="T150" s="131"/>
      <c r="Y150" s="131"/>
      <c r="Z150" s="131"/>
      <c r="AA150" s="131"/>
      <c r="AB150" s="131"/>
      <c r="AC150" s="131"/>
    </row>
    <row r="151" spans="5:29">
      <c r="E151" s="129"/>
      <c r="F151" s="129"/>
      <c r="G151" s="129"/>
      <c r="H151" s="129"/>
      <c r="I151" s="129"/>
      <c r="J151" s="129"/>
      <c r="Q151" s="131"/>
      <c r="R151" s="131"/>
      <c r="S151" s="131"/>
      <c r="T151" s="131"/>
      <c r="Y151" s="131"/>
      <c r="Z151" s="131"/>
      <c r="AA151" s="131"/>
      <c r="AB151" s="131"/>
      <c r="AC151" s="131"/>
    </row>
    <row r="152" spans="5:29">
      <c r="E152" s="129"/>
      <c r="F152" s="129"/>
      <c r="G152" s="129"/>
      <c r="H152" s="129"/>
      <c r="I152" s="129"/>
      <c r="J152" s="129"/>
      <c r="Q152" s="131"/>
      <c r="R152" s="131"/>
      <c r="S152" s="131"/>
      <c r="T152" s="131"/>
      <c r="Y152" s="131"/>
      <c r="Z152" s="131"/>
      <c r="AA152" s="131"/>
      <c r="AB152" s="131"/>
      <c r="AC152" s="131"/>
    </row>
    <row r="153" spans="5:29">
      <c r="E153" s="129"/>
      <c r="F153" s="129"/>
      <c r="G153" s="129"/>
      <c r="H153" s="129"/>
      <c r="I153" s="129"/>
      <c r="J153" s="129"/>
      <c r="Q153" s="131"/>
      <c r="R153" s="131"/>
      <c r="S153" s="131"/>
      <c r="T153" s="131"/>
      <c r="Y153" s="131"/>
      <c r="Z153" s="131"/>
      <c r="AA153" s="131"/>
      <c r="AB153" s="131"/>
      <c r="AC153" s="131"/>
    </row>
    <row r="154" spans="5:29">
      <c r="E154" s="129"/>
      <c r="F154" s="129"/>
      <c r="G154" s="129"/>
      <c r="H154" s="129"/>
      <c r="I154" s="129"/>
      <c r="J154" s="129"/>
      <c r="Q154" s="131"/>
      <c r="R154" s="131"/>
      <c r="S154" s="131"/>
      <c r="T154" s="131"/>
      <c r="Y154" s="131"/>
      <c r="Z154" s="131"/>
      <c r="AA154" s="131"/>
      <c r="AB154" s="131"/>
      <c r="AC154" s="131"/>
    </row>
    <row r="155" spans="5:29">
      <c r="E155" s="129"/>
      <c r="F155" s="129"/>
      <c r="G155" s="129"/>
      <c r="H155" s="129"/>
      <c r="I155" s="129"/>
      <c r="J155" s="129"/>
      <c r="Q155" s="131"/>
      <c r="R155" s="131"/>
      <c r="S155" s="131"/>
      <c r="T155" s="131"/>
      <c r="Y155" s="131"/>
      <c r="Z155" s="131"/>
      <c r="AA155" s="131"/>
      <c r="AB155" s="131"/>
      <c r="AC155" s="131"/>
    </row>
    <row r="156" spans="5:29">
      <c r="E156" s="129"/>
      <c r="F156" s="129"/>
      <c r="G156" s="129"/>
      <c r="H156" s="129"/>
      <c r="I156" s="129"/>
      <c r="J156" s="129"/>
      <c r="Q156" s="131"/>
      <c r="R156" s="131"/>
      <c r="S156" s="131"/>
      <c r="T156" s="131"/>
      <c r="Y156" s="131"/>
      <c r="Z156" s="131"/>
      <c r="AA156" s="131"/>
      <c r="AB156" s="131"/>
      <c r="AC156" s="131"/>
    </row>
    <row r="157" spans="5:29">
      <c r="E157" s="129"/>
      <c r="F157" s="129"/>
      <c r="G157" s="129"/>
      <c r="H157" s="129"/>
      <c r="I157" s="129"/>
      <c r="J157" s="129"/>
      <c r="Q157" s="131"/>
      <c r="R157" s="131"/>
      <c r="S157" s="131"/>
      <c r="T157" s="131"/>
      <c r="Y157" s="131"/>
      <c r="Z157" s="131"/>
      <c r="AA157" s="131"/>
      <c r="AB157" s="131"/>
      <c r="AC157" s="131"/>
    </row>
    <row r="158" spans="5:29">
      <c r="E158" s="129"/>
      <c r="F158" s="129"/>
      <c r="G158" s="129"/>
      <c r="H158" s="129"/>
      <c r="I158" s="129"/>
      <c r="J158" s="129"/>
      <c r="Q158" s="131"/>
      <c r="R158" s="131"/>
      <c r="S158" s="131"/>
      <c r="T158" s="131"/>
      <c r="Y158" s="131"/>
      <c r="Z158" s="131"/>
      <c r="AA158" s="131"/>
      <c r="AB158" s="131"/>
      <c r="AC158" s="131"/>
    </row>
    <row r="159" spans="5:29">
      <c r="E159" s="129"/>
      <c r="F159" s="129"/>
      <c r="G159" s="129"/>
      <c r="H159" s="129"/>
      <c r="I159" s="129"/>
      <c r="J159" s="129"/>
      <c r="Q159" s="131"/>
      <c r="R159" s="131"/>
      <c r="S159" s="131"/>
      <c r="T159" s="131"/>
      <c r="Y159" s="131"/>
      <c r="Z159" s="131"/>
      <c r="AA159" s="131"/>
      <c r="AB159" s="131"/>
      <c r="AC159" s="131"/>
    </row>
    <row r="160" spans="5:29">
      <c r="E160" s="129"/>
      <c r="F160" s="129"/>
      <c r="G160" s="129"/>
      <c r="H160" s="129"/>
      <c r="I160" s="129"/>
      <c r="J160" s="129"/>
      <c r="Q160" s="131"/>
      <c r="R160" s="131"/>
      <c r="S160" s="131"/>
      <c r="T160" s="131"/>
      <c r="Y160" s="131"/>
      <c r="Z160" s="131"/>
      <c r="AA160" s="131"/>
      <c r="AB160" s="131"/>
      <c r="AC160" s="131"/>
    </row>
    <row r="161" spans="5:29">
      <c r="E161" s="129"/>
      <c r="F161" s="129"/>
      <c r="G161" s="129"/>
      <c r="H161" s="129"/>
      <c r="I161" s="129"/>
      <c r="J161" s="129"/>
      <c r="Q161" s="131"/>
      <c r="R161" s="131"/>
      <c r="S161" s="131"/>
      <c r="T161" s="131"/>
      <c r="Y161" s="131"/>
      <c r="Z161" s="131"/>
      <c r="AA161" s="131"/>
      <c r="AB161" s="131"/>
      <c r="AC161" s="131"/>
    </row>
    <row r="162" spans="5:29">
      <c r="E162" s="129"/>
      <c r="F162" s="129"/>
      <c r="G162" s="129"/>
      <c r="H162" s="129"/>
      <c r="I162" s="129"/>
      <c r="J162" s="129"/>
      <c r="Q162" s="131"/>
      <c r="R162" s="131"/>
      <c r="S162" s="131"/>
      <c r="T162" s="131"/>
      <c r="Y162" s="131"/>
      <c r="Z162" s="131"/>
      <c r="AA162" s="131"/>
      <c r="AB162" s="131"/>
      <c r="AC162" s="131"/>
    </row>
    <row r="163" spans="5:29">
      <c r="E163" s="129"/>
      <c r="F163" s="129"/>
      <c r="G163" s="129"/>
      <c r="H163" s="129"/>
      <c r="I163" s="129"/>
      <c r="J163" s="129"/>
      <c r="Q163" s="131"/>
      <c r="R163" s="131"/>
      <c r="S163" s="131"/>
      <c r="T163" s="131"/>
      <c r="Y163" s="131"/>
      <c r="Z163" s="131"/>
      <c r="AA163" s="131"/>
      <c r="AB163" s="131"/>
      <c r="AC163" s="131"/>
    </row>
    <row r="164" spans="5:29">
      <c r="E164" s="129"/>
      <c r="F164" s="129"/>
      <c r="G164" s="129"/>
      <c r="H164" s="129"/>
      <c r="I164" s="129"/>
      <c r="J164" s="129"/>
      <c r="Q164" s="131"/>
      <c r="R164" s="131"/>
      <c r="S164" s="131"/>
      <c r="T164" s="131"/>
      <c r="Y164" s="131"/>
      <c r="Z164" s="131"/>
      <c r="AA164" s="131"/>
      <c r="AB164" s="131"/>
      <c r="AC164" s="131"/>
    </row>
    <row r="165" spans="5:29">
      <c r="E165" s="129"/>
      <c r="F165" s="129"/>
      <c r="G165" s="129"/>
      <c r="H165" s="129"/>
      <c r="I165" s="129"/>
      <c r="J165" s="129"/>
      <c r="Q165" s="131"/>
      <c r="R165" s="131"/>
      <c r="S165" s="131"/>
      <c r="T165" s="131"/>
      <c r="Y165" s="131"/>
      <c r="Z165" s="131"/>
      <c r="AA165" s="131"/>
      <c r="AB165" s="131"/>
      <c r="AC165" s="131"/>
    </row>
    <row r="166" spans="5:29">
      <c r="E166" s="129"/>
      <c r="F166" s="129"/>
      <c r="G166" s="129"/>
      <c r="H166" s="129"/>
      <c r="I166" s="129"/>
      <c r="J166" s="129"/>
      <c r="Q166" s="131"/>
      <c r="R166" s="131"/>
      <c r="S166" s="131"/>
      <c r="T166" s="131"/>
      <c r="Y166" s="131"/>
      <c r="Z166" s="131"/>
      <c r="AA166" s="131"/>
      <c r="AB166" s="131"/>
      <c r="AC166" s="131"/>
    </row>
    <row r="167" spans="5:29">
      <c r="E167" s="129"/>
      <c r="F167" s="129"/>
      <c r="G167" s="129"/>
      <c r="H167" s="129"/>
      <c r="I167" s="129"/>
      <c r="J167" s="129"/>
      <c r="Q167" s="131"/>
      <c r="R167" s="131"/>
      <c r="S167" s="131"/>
      <c r="T167" s="131"/>
      <c r="Y167" s="131"/>
      <c r="Z167" s="131"/>
      <c r="AA167" s="131"/>
      <c r="AB167" s="131"/>
      <c r="AC167" s="131"/>
    </row>
    <row r="168" spans="5:29">
      <c r="E168" s="129"/>
      <c r="F168" s="129"/>
      <c r="G168" s="129"/>
      <c r="H168" s="129"/>
      <c r="I168" s="129"/>
      <c r="J168" s="129"/>
      <c r="Q168" s="131"/>
      <c r="R168" s="131"/>
      <c r="S168" s="131"/>
      <c r="T168" s="131"/>
      <c r="Y168" s="131"/>
      <c r="Z168" s="131"/>
      <c r="AA168" s="131"/>
      <c r="AB168" s="131"/>
      <c r="AC168" s="131"/>
    </row>
    <row r="169" spans="5:29">
      <c r="E169" s="129"/>
      <c r="F169" s="129"/>
      <c r="G169" s="129"/>
      <c r="H169" s="129"/>
      <c r="I169" s="129"/>
      <c r="J169" s="129"/>
      <c r="Q169" s="131"/>
      <c r="R169" s="131"/>
      <c r="S169" s="131"/>
      <c r="T169" s="131"/>
      <c r="Y169" s="131"/>
      <c r="Z169" s="131"/>
      <c r="AA169" s="131"/>
      <c r="AB169" s="131"/>
      <c r="AC169" s="131"/>
    </row>
    <row r="170" spans="5:29">
      <c r="E170" s="129"/>
      <c r="F170" s="129"/>
      <c r="G170" s="129"/>
      <c r="H170" s="129"/>
      <c r="I170" s="129"/>
      <c r="J170" s="129"/>
      <c r="Q170" s="131"/>
      <c r="R170" s="131"/>
      <c r="S170" s="131"/>
      <c r="T170" s="131"/>
      <c r="Y170" s="131"/>
      <c r="Z170" s="131"/>
      <c r="AA170" s="131"/>
      <c r="AB170" s="131"/>
      <c r="AC170" s="131"/>
    </row>
    <row r="171" spans="5:29">
      <c r="E171" s="129"/>
      <c r="F171" s="129"/>
      <c r="G171" s="129"/>
      <c r="H171" s="129"/>
      <c r="I171" s="129"/>
      <c r="J171" s="129"/>
      <c r="Q171" s="131"/>
      <c r="R171" s="131"/>
      <c r="S171" s="131"/>
      <c r="T171" s="131"/>
      <c r="Y171" s="131"/>
      <c r="Z171" s="131"/>
      <c r="AA171" s="131"/>
      <c r="AB171" s="131"/>
      <c r="AC171" s="131"/>
    </row>
    <row r="172" spans="5:29">
      <c r="E172" s="129"/>
      <c r="F172" s="129"/>
      <c r="G172" s="129"/>
      <c r="H172" s="129"/>
      <c r="I172" s="129"/>
      <c r="J172" s="129"/>
      <c r="Q172" s="131"/>
      <c r="R172" s="131"/>
      <c r="S172" s="131"/>
      <c r="T172" s="131"/>
      <c r="Y172" s="131"/>
      <c r="Z172" s="131"/>
      <c r="AA172" s="131"/>
      <c r="AB172" s="131"/>
      <c r="AC172" s="131"/>
    </row>
    <row r="173" spans="5:29">
      <c r="E173" s="129"/>
      <c r="F173" s="129"/>
      <c r="G173" s="129"/>
      <c r="H173" s="129"/>
      <c r="I173" s="129"/>
      <c r="J173" s="129"/>
      <c r="Q173" s="131"/>
      <c r="R173" s="131"/>
      <c r="S173" s="131"/>
      <c r="T173" s="131"/>
      <c r="Y173" s="131"/>
      <c r="Z173" s="131"/>
      <c r="AA173" s="131"/>
      <c r="AB173" s="131"/>
      <c r="AC173" s="131"/>
    </row>
    <row r="174" spans="5:29">
      <c r="E174" s="129"/>
      <c r="F174" s="129"/>
      <c r="G174" s="129"/>
      <c r="H174" s="129"/>
      <c r="I174" s="129"/>
      <c r="J174" s="129"/>
      <c r="Q174" s="131"/>
      <c r="R174" s="131"/>
      <c r="S174" s="131"/>
      <c r="T174" s="131"/>
      <c r="Y174" s="131"/>
      <c r="Z174" s="131"/>
      <c r="AA174" s="131"/>
      <c r="AB174" s="131"/>
      <c r="AC174" s="131"/>
    </row>
    <row r="175" spans="5:29">
      <c r="E175" s="129"/>
      <c r="F175" s="129"/>
      <c r="G175" s="129"/>
      <c r="H175" s="129"/>
      <c r="I175" s="129"/>
      <c r="J175" s="129"/>
      <c r="Q175" s="131"/>
      <c r="R175" s="131"/>
      <c r="S175" s="131"/>
      <c r="T175" s="131"/>
      <c r="Y175" s="131"/>
      <c r="Z175" s="131"/>
      <c r="AA175" s="131"/>
      <c r="AB175" s="131"/>
      <c r="AC175" s="131"/>
    </row>
    <row r="176" spans="5:29">
      <c r="E176" s="129"/>
      <c r="F176" s="129"/>
      <c r="G176" s="129"/>
      <c r="H176" s="129"/>
      <c r="I176" s="129"/>
      <c r="J176" s="129"/>
      <c r="Q176" s="131"/>
      <c r="R176" s="131"/>
      <c r="S176" s="131"/>
      <c r="T176" s="131"/>
      <c r="Y176" s="131"/>
      <c r="Z176" s="131"/>
      <c r="AA176" s="131"/>
      <c r="AB176" s="131"/>
      <c r="AC176" s="131"/>
    </row>
    <row r="177" spans="5:29">
      <c r="E177" s="129"/>
      <c r="F177" s="129"/>
      <c r="G177" s="129"/>
      <c r="H177" s="129"/>
      <c r="I177" s="129"/>
      <c r="J177" s="129"/>
      <c r="Q177" s="131"/>
      <c r="R177" s="131"/>
      <c r="S177" s="131"/>
      <c r="T177" s="131"/>
      <c r="Y177" s="131"/>
      <c r="Z177" s="131"/>
      <c r="AA177" s="131"/>
      <c r="AB177" s="131"/>
      <c r="AC177" s="131"/>
    </row>
    <row r="178" spans="5:29">
      <c r="E178" s="129"/>
      <c r="F178" s="129"/>
      <c r="G178" s="129"/>
      <c r="H178" s="129"/>
      <c r="I178" s="129"/>
      <c r="J178" s="129"/>
      <c r="Q178" s="131"/>
      <c r="R178" s="131"/>
      <c r="S178" s="131"/>
      <c r="T178" s="131"/>
      <c r="Y178" s="131"/>
      <c r="Z178" s="131"/>
      <c r="AA178" s="131"/>
      <c r="AB178" s="131"/>
      <c r="AC178" s="131"/>
    </row>
    <row r="179" spans="5:29">
      <c r="E179" s="129"/>
      <c r="F179" s="129"/>
      <c r="G179" s="129"/>
      <c r="H179" s="129"/>
      <c r="I179" s="129"/>
      <c r="J179" s="129"/>
      <c r="Q179" s="131"/>
      <c r="R179" s="131"/>
      <c r="S179" s="131"/>
      <c r="T179" s="131"/>
      <c r="Y179" s="131"/>
      <c r="Z179" s="131"/>
      <c r="AA179" s="131"/>
      <c r="AB179" s="131"/>
      <c r="AC179" s="131"/>
    </row>
    <row r="180" spans="5:29">
      <c r="E180" s="129"/>
      <c r="F180" s="129"/>
      <c r="G180" s="129"/>
      <c r="H180" s="129"/>
      <c r="I180" s="129"/>
      <c r="J180" s="129"/>
      <c r="Q180" s="131"/>
      <c r="R180" s="131"/>
      <c r="S180" s="131"/>
      <c r="T180" s="131"/>
      <c r="Y180" s="131"/>
      <c r="Z180" s="131"/>
      <c r="AA180" s="131"/>
      <c r="AB180" s="131"/>
      <c r="AC180" s="131"/>
    </row>
    <row r="181" spans="5:29">
      <c r="E181" s="129"/>
      <c r="F181" s="129"/>
      <c r="G181" s="129"/>
      <c r="H181" s="129"/>
      <c r="I181" s="129"/>
      <c r="J181" s="129"/>
      <c r="Q181" s="131"/>
      <c r="R181" s="131"/>
      <c r="S181" s="131"/>
      <c r="T181" s="131"/>
      <c r="Y181" s="131"/>
      <c r="Z181" s="131"/>
      <c r="AA181" s="131"/>
      <c r="AB181" s="131"/>
      <c r="AC181" s="131"/>
    </row>
    <row r="182" spans="5:29">
      <c r="E182" s="129"/>
      <c r="F182" s="129"/>
      <c r="G182" s="129"/>
      <c r="H182" s="129"/>
      <c r="I182" s="129"/>
      <c r="J182" s="129"/>
      <c r="Q182" s="131"/>
      <c r="R182" s="131"/>
      <c r="S182" s="131"/>
      <c r="T182" s="131"/>
      <c r="Y182" s="131"/>
      <c r="Z182" s="131"/>
      <c r="AA182" s="131"/>
      <c r="AB182" s="131"/>
      <c r="AC182" s="131"/>
    </row>
    <row r="183" spans="5:29">
      <c r="E183" s="129"/>
      <c r="F183" s="129"/>
      <c r="G183" s="129"/>
      <c r="H183" s="129"/>
      <c r="I183" s="129"/>
      <c r="J183" s="129"/>
      <c r="Q183" s="131"/>
      <c r="R183" s="131"/>
      <c r="S183" s="131"/>
      <c r="T183" s="131"/>
      <c r="Y183" s="131"/>
      <c r="Z183" s="131"/>
      <c r="AA183" s="131"/>
      <c r="AB183" s="131"/>
      <c r="AC183" s="131"/>
    </row>
    <row r="184" spans="5:29">
      <c r="E184" s="129"/>
      <c r="F184" s="129"/>
      <c r="G184" s="129"/>
      <c r="H184" s="129"/>
      <c r="I184" s="129"/>
      <c r="J184" s="129"/>
      <c r="Q184" s="131"/>
      <c r="R184" s="131"/>
      <c r="S184" s="131"/>
      <c r="T184" s="131"/>
      <c r="Y184" s="131"/>
      <c r="Z184" s="131"/>
      <c r="AA184" s="131"/>
      <c r="AB184" s="131"/>
      <c r="AC184" s="131"/>
    </row>
    <row r="185" spans="5:29">
      <c r="E185" s="129"/>
      <c r="F185" s="129"/>
      <c r="G185" s="129"/>
      <c r="H185" s="129"/>
      <c r="I185" s="129"/>
      <c r="J185" s="129"/>
      <c r="Q185" s="131"/>
      <c r="R185" s="131"/>
      <c r="S185" s="131"/>
      <c r="T185" s="131"/>
      <c r="Y185" s="131"/>
      <c r="Z185" s="131"/>
      <c r="AA185" s="131"/>
      <c r="AB185" s="131"/>
      <c r="AC185" s="131"/>
    </row>
    <row r="186" spans="5:29">
      <c r="E186" s="129"/>
      <c r="F186" s="129"/>
      <c r="G186" s="129"/>
      <c r="H186" s="129"/>
      <c r="I186" s="129"/>
      <c r="J186" s="129"/>
      <c r="Q186" s="131"/>
      <c r="R186" s="131"/>
      <c r="S186" s="131"/>
      <c r="T186" s="131"/>
      <c r="Y186" s="131"/>
      <c r="Z186" s="131"/>
      <c r="AA186" s="131"/>
      <c r="AB186" s="131"/>
      <c r="AC186" s="131"/>
    </row>
    <row r="187" spans="5:29">
      <c r="E187" s="129"/>
      <c r="F187" s="129"/>
      <c r="G187" s="129"/>
      <c r="H187" s="129"/>
      <c r="I187" s="129"/>
      <c r="J187" s="129"/>
      <c r="Q187" s="131"/>
      <c r="R187" s="131"/>
      <c r="S187" s="131"/>
      <c r="T187" s="131"/>
      <c r="Y187" s="131"/>
      <c r="Z187" s="131"/>
      <c r="AA187" s="131"/>
      <c r="AB187" s="131"/>
      <c r="AC187" s="131"/>
    </row>
    <row r="188" spans="5:29">
      <c r="E188" s="129"/>
      <c r="F188" s="129"/>
      <c r="G188" s="129"/>
      <c r="H188" s="129"/>
      <c r="I188" s="129"/>
      <c r="J188" s="129"/>
      <c r="Q188" s="131"/>
      <c r="R188" s="131"/>
      <c r="S188" s="131"/>
      <c r="T188" s="131"/>
      <c r="Y188" s="131"/>
      <c r="Z188" s="131"/>
      <c r="AA188" s="131"/>
      <c r="AB188" s="131"/>
      <c r="AC188" s="131"/>
    </row>
    <row r="189" spans="5:29">
      <c r="E189" s="129"/>
      <c r="F189" s="129"/>
      <c r="G189" s="129"/>
      <c r="H189" s="129"/>
      <c r="I189" s="129"/>
      <c r="J189" s="129"/>
      <c r="Q189" s="131"/>
      <c r="R189" s="131"/>
      <c r="S189" s="131"/>
      <c r="T189" s="131"/>
      <c r="Y189" s="131"/>
      <c r="Z189" s="131"/>
      <c r="AA189" s="131"/>
      <c r="AB189" s="131"/>
      <c r="AC189" s="131"/>
    </row>
    <row r="190" spans="5:29">
      <c r="E190" s="129"/>
      <c r="F190" s="129"/>
      <c r="G190" s="129"/>
      <c r="H190" s="129"/>
      <c r="I190" s="129"/>
      <c r="J190" s="129"/>
      <c r="Q190" s="131"/>
      <c r="R190" s="131"/>
      <c r="S190" s="131"/>
      <c r="T190" s="131"/>
      <c r="Y190" s="131"/>
      <c r="Z190" s="131"/>
      <c r="AA190" s="131"/>
      <c r="AB190" s="131"/>
      <c r="AC190" s="131"/>
    </row>
    <row r="191" spans="5:29">
      <c r="E191" s="129"/>
      <c r="F191" s="129"/>
      <c r="G191" s="129"/>
      <c r="H191" s="129"/>
      <c r="I191" s="129"/>
      <c r="J191" s="129"/>
      <c r="Q191" s="131"/>
      <c r="R191" s="131"/>
      <c r="S191" s="131"/>
      <c r="T191" s="131"/>
      <c r="Y191" s="131"/>
      <c r="Z191" s="131"/>
      <c r="AA191" s="131"/>
      <c r="AB191" s="131"/>
      <c r="AC191" s="131"/>
    </row>
    <row r="192" spans="5:29">
      <c r="E192" s="129"/>
      <c r="F192" s="129"/>
      <c r="G192" s="129"/>
      <c r="H192" s="129"/>
      <c r="I192" s="129"/>
      <c r="J192" s="129"/>
      <c r="Q192" s="131"/>
      <c r="R192" s="131"/>
      <c r="S192" s="131"/>
      <c r="T192" s="131"/>
      <c r="Y192" s="131"/>
      <c r="Z192" s="131"/>
      <c r="AA192" s="131"/>
      <c r="AB192" s="131"/>
      <c r="AC192" s="131"/>
    </row>
    <row r="193" spans="5:29">
      <c r="E193" s="129"/>
      <c r="F193" s="129"/>
      <c r="G193" s="129"/>
      <c r="H193" s="129"/>
      <c r="I193" s="129"/>
      <c r="J193" s="129"/>
      <c r="Q193" s="131"/>
      <c r="R193" s="131"/>
      <c r="S193" s="131"/>
      <c r="T193" s="131"/>
      <c r="Y193" s="131"/>
      <c r="Z193" s="131"/>
      <c r="AA193" s="131"/>
      <c r="AB193" s="131"/>
      <c r="AC193" s="131"/>
    </row>
    <row r="194" spans="5:29">
      <c r="E194" s="129"/>
      <c r="F194" s="129"/>
      <c r="G194" s="129"/>
      <c r="H194" s="129"/>
      <c r="I194" s="129"/>
      <c r="J194" s="129"/>
      <c r="Q194" s="131"/>
      <c r="R194" s="131"/>
      <c r="S194" s="131"/>
      <c r="T194" s="131"/>
      <c r="Y194" s="131"/>
      <c r="Z194" s="131"/>
      <c r="AA194" s="131"/>
      <c r="AB194" s="131"/>
      <c r="AC194" s="131"/>
    </row>
    <row r="195" spans="5:29">
      <c r="E195" s="129"/>
      <c r="F195" s="129"/>
      <c r="G195" s="129"/>
      <c r="H195" s="129"/>
      <c r="I195" s="129"/>
      <c r="J195" s="129"/>
      <c r="Q195" s="131"/>
      <c r="R195" s="131"/>
      <c r="S195" s="131"/>
      <c r="T195" s="131"/>
      <c r="Y195" s="131"/>
      <c r="Z195" s="131"/>
      <c r="AA195" s="131"/>
      <c r="AB195" s="131"/>
      <c r="AC195" s="131"/>
    </row>
    <row r="196" spans="5:29">
      <c r="E196" s="129"/>
      <c r="F196" s="129"/>
      <c r="G196" s="129"/>
      <c r="H196" s="129"/>
      <c r="I196" s="129"/>
      <c r="J196" s="129"/>
      <c r="Q196" s="131"/>
      <c r="R196" s="131"/>
      <c r="S196" s="131"/>
      <c r="T196" s="131"/>
      <c r="Y196" s="131"/>
      <c r="Z196" s="131"/>
      <c r="AA196" s="131"/>
      <c r="AB196" s="131"/>
      <c r="AC196" s="131"/>
    </row>
    <row r="197" spans="5:29">
      <c r="E197" s="129"/>
      <c r="F197" s="129"/>
      <c r="G197" s="129"/>
      <c r="H197" s="129"/>
      <c r="I197" s="129"/>
      <c r="J197" s="129"/>
      <c r="Q197" s="131"/>
      <c r="R197" s="131"/>
      <c r="S197" s="131"/>
      <c r="T197" s="131"/>
      <c r="Y197" s="131"/>
      <c r="Z197" s="131"/>
      <c r="AA197" s="131"/>
      <c r="AB197" s="131"/>
      <c r="AC197" s="131"/>
    </row>
    <row r="198" spans="5:29">
      <c r="E198" s="129"/>
      <c r="F198" s="129"/>
      <c r="G198" s="129"/>
      <c r="H198" s="129"/>
      <c r="I198" s="129"/>
      <c r="J198" s="129"/>
      <c r="Q198" s="131"/>
      <c r="R198" s="131"/>
      <c r="S198" s="131"/>
      <c r="T198" s="131"/>
      <c r="Y198" s="131"/>
      <c r="Z198" s="131"/>
      <c r="AA198" s="131"/>
      <c r="AB198" s="131"/>
      <c r="AC198" s="131"/>
    </row>
    <row r="199" spans="5:29">
      <c r="E199" s="129"/>
      <c r="F199" s="129"/>
      <c r="G199" s="129"/>
      <c r="H199" s="129"/>
      <c r="I199" s="129"/>
      <c r="J199" s="129"/>
      <c r="Q199" s="131"/>
      <c r="R199" s="131"/>
      <c r="S199" s="131"/>
      <c r="T199" s="131"/>
      <c r="Y199" s="131"/>
      <c r="Z199" s="131"/>
      <c r="AA199" s="131"/>
      <c r="AB199" s="131"/>
      <c r="AC199" s="131"/>
    </row>
    <row r="200" spans="5:29">
      <c r="E200" s="129"/>
      <c r="F200" s="129"/>
      <c r="G200" s="129"/>
      <c r="H200" s="129"/>
      <c r="I200" s="129"/>
      <c r="J200" s="129"/>
      <c r="Q200" s="131"/>
      <c r="R200" s="131"/>
      <c r="S200" s="131"/>
      <c r="T200" s="131"/>
      <c r="Y200" s="131"/>
      <c r="Z200" s="131"/>
      <c r="AA200" s="131"/>
      <c r="AB200" s="131"/>
      <c r="AC200" s="131"/>
    </row>
    <row r="201" spans="5:29">
      <c r="E201" s="129"/>
      <c r="F201" s="129"/>
      <c r="G201" s="129"/>
      <c r="H201" s="129"/>
      <c r="I201" s="129"/>
      <c r="J201" s="129"/>
      <c r="Q201" s="131"/>
      <c r="R201" s="131"/>
      <c r="S201" s="131"/>
      <c r="T201" s="131"/>
      <c r="Y201" s="131"/>
      <c r="Z201" s="131"/>
      <c r="AA201" s="131"/>
      <c r="AB201" s="131"/>
      <c r="AC201" s="131"/>
    </row>
    <row r="202" spans="5:29">
      <c r="E202" s="129"/>
      <c r="F202" s="129"/>
      <c r="G202" s="129"/>
      <c r="H202" s="129"/>
      <c r="I202" s="129"/>
      <c r="J202" s="129"/>
      <c r="Q202" s="131"/>
      <c r="R202" s="131"/>
      <c r="S202" s="131"/>
      <c r="T202" s="131"/>
      <c r="Y202" s="131"/>
      <c r="Z202" s="131"/>
      <c r="AA202" s="131"/>
      <c r="AB202" s="131"/>
      <c r="AC202" s="131"/>
    </row>
    <row r="203" spans="5:29">
      <c r="E203" s="129"/>
      <c r="F203" s="129"/>
      <c r="G203" s="129"/>
      <c r="H203" s="129"/>
      <c r="I203" s="129"/>
      <c r="J203" s="129"/>
      <c r="Q203" s="131"/>
      <c r="R203" s="131"/>
      <c r="S203" s="131"/>
      <c r="T203" s="131"/>
      <c r="Y203" s="131"/>
      <c r="Z203" s="131"/>
      <c r="AA203" s="131"/>
      <c r="AB203" s="131"/>
      <c r="AC203" s="131"/>
    </row>
    <row r="204" spans="5:29">
      <c r="E204" s="129"/>
      <c r="F204" s="129"/>
      <c r="G204" s="129"/>
      <c r="H204" s="129"/>
      <c r="I204" s="129"/>
      <c r="J204" s="129"/>
      <c r="Q204" s="131"/>
      <c r="R204" s="131"/>
      <c r="S204" s="131"/>
      <c r="T204" s="131"/>
      <c r="Y204" s="131"/>
      <c r="Z204" s="131"/>
      <c r="AA204" s="131"/>
      <c r="AB204" s="131"/>
      <c r="AC204" s="131"/>
    </row>
    <row r="205" spans="5:29">
      <c r="E205" s="129"/>
      <c r="F205" s="129"/>
      <c r="G205" s="129"/>
      <c r="H205" s="129"/>
      <c r="I205" s="129"/>
      <c r="J205" s="129"/>
      <c r="Q205" s="131"/>
      <c r="R205" s="131"/>
      <c r="S205" s="131"/>
      <c r="T205" s="131"/>
      <c r="Y205" s="131"/>
      <c r="Z205" s="131"/>
      <c r="AA205" s="131"/>
      <c r="AB205" s="131"/>
      <c r="AC205" s="131"/>
    </row>
    <row r="206" spans="5:29">
      <c r="E206" s="129"/>
      <c r="F206" s="129"/>
      <c r="G206" s="129"/>
      <c r="H206" s="129"/>
      <c r="I206" s="129"/>
      <c r="J206" s="129"/>
      <c r="Q206" s="131"/>
      <c r="R206" s="131"/>
      <c r="S206" s="131"/>
      <c r="T206" s="131"/>
      <c r="Y206" s="131"/>
      <c r="Z206" s="131"/>
      <c r="AA206" s="131"/>
      <c r="AB206" s="131"/>
      <c r="AC206" s="131"/>
    </row>
    <row r="207" spans="5:29">
      <c r="E207" s="129"/>
      <c r="F207" s="129"/>
      <c r="G207" s="129"/>
      <c r="H207" s="129"/>
      <c r="I207" s="129"/>
      <c r="J207" s="129"/>
      <c r="Q207" s="131"/>
      <c r="R207" s="131"/>
      <c r="S207" s="131"/>
      <c r="T207" s="131"/>
      <c r="Y207" s="131"/>
      <c r="Z207" s="131"/>
      <c r="AA207" s="131"/>
      <c r="AB207" s="131"/>
      <c r="AC207" s="131"/>
    </row>
    <row r="208" spans="5:29">
      <c r="E208" s="129"/>
      <c r="F208" s="129"/>
      <c r="G208" s="129"/>
      <c r="H208" s="129"/>
      <c r="I208" s="129"/>
      <c r="J208" s="129"/>
      <c r="Q208" s="131"/>
      <c r="R208" s="131"/>
      <c r="S208" s="131"/>
      <c r="T208" s="131"/>
      <c r="Y208" s="131"/>
      <c r="Z208" s="131"/>
      <c r="AA208" s="131"/>
      <c r="AB208" s="131"/>
      <c r="AC208" s="131"/>
    </row>
    <row r="209" spans="5:29">
      <c r="E209" s="129"/>
      <c r="F209" s="129"/>
      <c r="G209" s="129"/>
      <c r="H209" s="129"/>
      <c r="I209" s="129"/>
      <c r="J209" s="129"/>
      <c r="Q209" s="131"/>
      <c r="R209" s="131"/>
      <c r="S209" s="131"/>
      <c r="T209" s="131"/>
      <c r="Y209" s="131"/>
      <c r="Z209" s="131"/>
      <c r="AA209" s="131"/>
      <c r="AB209" s="131"/>
      <c r="AC209" s="131"/>
    </row>
    <row r="210" spans="5:29">
      <c r="E210" s="129"/>
      <c r="F210" s="129"/>
      <c r="G210" s="129"/>
      <c r="H210" s="129"/>
      <c r="I210" s="129"/>
      <c r="J210" s="129"/>
      <c r="Q210" s="131"/>
      <c r="R210" s="131"/>
      <c r="S210" s="131"/>
      <c r="T210" s="131"/>
      <c r="Y210" s="131"/>
      <c r="Z210" s="131"/>
      <c r="AA210" s="131"/>
      <c r="AB210" s="131"/>
      <c r="AC210" s="131"/>
    </row>
    <row r="211" spans="5:29">
      <c r="E211" s="129"/>
      <c r="F211" s="129"/>
      <c r="G211" s="129"/>
      <c r="H211" s="129"/>
      <c r="I211" s="129"/>
      <c r="J211" s="129"/>
      <c r="Q211" s="131"/>
      <c r="R211" s="131"/>
      <c r="S211" s="131"/>
      <c r="T211" s="131"/>
      <c r="Y211" s="131"/>
      <c r="Z211" s="131"/>
      <c r="AA211" s="131"/>
      <c r="AB211" s="131"/>
      <c r="AC211" s="131"/>
    </row>
    <row r="212" spans="5:29">
      <c r="E212" s="129"/>
      <c r="F212" s="129"/>
      <c r="G212" s="129"/>
      <c r="H212" s="129"/>
      <c r="I212" s="129"/>
      <c r="J212" s="129"/>
      <c r="Q212" s="131"/>
      <c r="R212" s="131"/>
      <c r="S212" s="131"/>
      <c r="T212" s="131"/>
      <c r="Y212" s="131"/>
      <c r="Z212" s="131"/>
      <c r="AA212" s="131"/>
      <c r="AB212" s="131"/>
      <c r="AC212" s="131"/>
    </row>
    <row r="213" spans="5:29">
      <c r="E213" s="129"/>
      <c r="F213" s="129"/>
      <c r="G213" s="129"/>
      <c r="H213" s="129"/>
      <c r="I213" s="129"/>
      <c r="J213" s="129"/>
      <c r="Q213" s="131"/>
      <c r="R213" s="131"/>
      <c r="S213" s="131"/>
      <c r="T213" s="131"/>
      <c r="Y213" s="131"/>
      <c r="Z213" s="131"/>
      <c r="AA213" s="131"/>
      <c r="AB213" s="131"/>
      <c r="AC213" s="131"/>
    </row>
    <row r="214" spans="5:29">
      <c r="E214" s="129"/>
      <c r="F214" s="129"/>
      <c r="G214" s="129"/>
      <c r="H214" s="129"/>
      <c r="I214" s="129"/>
      <c r="J214" s="129"/>
      <c r="Q214" s="131"/>
      <c r="R214" s="131"/>
      <c r="S214" s="131"/>
      <c r="T214" s="131"/>
      <c r="Y214" s="131"/>
      <c r="Z214" s="131"/>
      <c r="AA214" s="131"/>
      <c r="AB214" s="131"/>
      <c r="AC214" s="131"/>
    </row>
    <row r="215" spans="5:29">
      <c r="E215" s="129"/>
      <c r="F215" s="129"/>
      <c r="G215" s="129"/>
      <c r="H215" s="129"/>
      <c r="I215" s="129"/>
      <c r="J215" s="129"/>
      <c r="Q215" s="131"/>
      <c r="R215" s="131"/>
      <c r="S215" s="131"/>
      <c r="T215" s="131"/>
      <c r="Y215" s="131"/>
      <c r="Z215" s="131"/>
      <c r="AA215" s="131"/>
      <c r="AB215" s="131"/>
      <c r="AC215" s="131"/>
    </row>
    <row r="216" spans="5:29">
      <c r="E216" s="129"/>
      <c r="F216" s="129"/>
      <c r="G216" s="129"/>
      <c r="H216" s="129"/>
      <c r="I216" s="129"/>
      <c r="J216" s="129"/>
      <c r="Q216" s="131"/>
      <c r="R216" s="131"/>
      <c r="S216" s="131"/>
      <c r="T216" s="131"/>
      <c r="Y216" s="131"/>
      <c r="Z216" s="131"/>
      <c r="AA216" s="131"/>
      <c r="AB216" s="131"/>
      <c r="AC216" s="131"/>
    </row>
    <row r="217" spans="5:29">
      <c r="E217" s="129"/>
      <c r="F217" s="129"/>
      <c r="G217" s="129"/>
      <c r="H217" s="129"/>
      <c r="I217" s="129"/>
      <c r="J217" s="129"/>
      <c r="Q217" s="131"/>
      <c r="R217" s="131"/>
      <c r="S217" s="131"/>
      <c r="T217" s="131"/>
      <c r="Y217" s="131"/>
      <c r="Z217" s="131"/>
      <c r="AA217" s="131"/>
      <c r="AB217" s="131"/>
      <c r="AC217" s="131"/>
    </row>
    <row r="218" spans="5:29">
      <c r="E218" s="129"/>
      <c r="F218" s="129"/>
      <c r="G218" s="129"/>
      <c r="H218" s="129"/>
      <c r="I218" s="129"/>
      <c r="J218" s="129"/>
      <c r="Q218" s="131"/>
      <c r="R218" s="131"/>
      <c r="S218" s="131"/>
      <c r="T218" s="131"/>
      <c r="Y218" s="131"/>
      <c r="Z218" s="131"/>
      <c r="AA218" s="131"/>
      <c r="AB218" s="131"/>
      <c r="AC218" s="131"/>
    </row>
    <row r="219" spans="5:29">
      <c r="E219" s="129"/>
      <c r="F219" s="129"/>
      <c r="G219" s="129"/>
      <c r="H219" s="129"/>
      <c r="I219" s="129"/>
      <c r="J219" s="129"/>
      <c r="Q219" s="131"/>
      <c r="R219" s="131"/>
      <c r="S219" s="131"/>
      <c r="T219" s="131"/>
      <c r="Y219" s="131"/>
      <c r="Z219" s="131"/>
      <c r="AA219" s="131"/>
      <c r="AB219" s="131"/>
      <c r="AC219" s="131"/>
    </row>
    <row r="220" spans="5:29">
      <c r="E220" s="129"/>
      <c r="F220" s="129"/>
      <c r="G220" s="129"/>
      <c r="H220" s="129"/>
      <c r="I220" s="129"/>
      <c r="J220" s="129"/>
      <c r="Q220" s="131"/>
      <c r="R220" s="131"/>
      <c r="S220" s="131"/>
      <c r="T220" s="131"/>
      <c r="Y220" s="131"/>
      <c r="Z220" s="131"/>
      <c r="AA220" s="131"/>
      <c r="AB220" s="131"/>
      <c r="AC220" s="131"/>
    </row>
    <row r="221" spans="5:29">
      <c r="E221" s="129"/>
      <c r="F221" s="129"/>
      <c r="G221" s="129"/>
      <c r="H221" s="129"/>
      <c r="I221" s="129"/>
      <c r="J221" s="129"/>
      <c r="Q221" s="131"/>
      <c r="R221" s="131"/>
      <c r="S221" s="131"/>
      <c r="T221" s="131"/>
      <c r="Y221" s="131"/>
      <c r="Z221" s="131"/>
      <c r="AA221" s="131"/>
      <c r="AB221" s="131"/>
      <c r="AC221" s="131"/>
    </row>
    <row r="222" spans="5:29">
      <c r="E222" s="129"/>
      <c r="F222" s="129"/>
      <c r="G222" s="129"/>
      <c r="H222" s="129"/>
      <c r="I222" s="129"/>
      <c r="J222" s="129"/>
      <c r="Q222" s="131"/>
      <c r="R222" s="131"/>
      <c r="S222" s="131"/>
      <c r="T222" s="131"/>
      <c r="Y222" s="131"/>
      <c r="Z222" s="131"/>
      <c r="AA222" s="131"/>
      <c r="AB222" s="131"/>
      <c r="AC222" s="131"/>
    </row>
    <row r="223" spans="5:29">
      <c r="E223" s="129"/>
      <c r="F223" s="129"/>
      <c r="G223" s="129"/>
      <c r="H223" s="129"/>
      <c r="I223" s="129"/>
      <c r="J223" s="129"/>
      <c r="Q223" s="131"/>
      <c r="R223" s="131"/>
      <c r="S223" s="131"/>
      <c r="T223" s="131"/>
      <c r="Y223" s="131"/>
      <c r="Z223" s="131"/>
      <c r="AA223" s="131"/>
      <c r="AB223" s="131"/>
      <c r="AC223" s="131"/>
    </row>
    <row r="224" spans="5:29">
      <c r="E224" s="129"/>
      <c r="F224" s="129"/>
      <c r="G224" s="129"/>
      <c r="H224" s="129"/>
      <c r="I224" s="129"/>
      <c r="J224" s="129"/>
      <c r="Q224" s="131"/>
      <c r="R224" s="131"/>
      <c r="S224" s="131"/>
      <c r="T224" s="131"/>
      <c r="Y224" s="131"/>
      <c r="Z224" s="131"/>
      <c r="AA224" s="131"/>
      <c r="AB224" s="131"/>
      <c r="AC224" s="131"/>
    </row>
    <row r="225" spans="5:29">
      <c r="E225" s="129"/>
      <c r="F225" s="129"/>
      <c r="G225" s="129"/>
      <c r="H225" s="129"/>
      <c r="I225" s="129"/>
      <c r="J225" s="129"/>
      <c r="Q225" s="131"/>
      <c r="R225" s="131"/>
      <c r="S225" s="131"/>
      <c r="T225" s="131"/>
      <c r="Y225" s="131"/>
      <c r="Z225" s="131"/>
      <c r="AA225" s="131"/>
      <c r="AB225" s="131"/>
      <c r="AC225" s="131"/>
    </row>
    <row r="226" spans="5:29">
      <c r="E226" s="129"/>
      <c r="F226" s="129"/>
      <c r="G226" s="129"/>
      <c r="H226" s="129"/>
      <c r="I226" s="129"/>
      <c r="J226" s="129"/>
      <c r="Q226" s="131"/>
      <c r="R226" s="131"/>
      <c r="S226" s="131"/>
      <c r="T226" s="131"/>
      <c r="Y226" s="131"/>
      <c r="Z226" s="131"/>
      <c r="AA226" s="131"/>
      <c r="AB226" s="131"/>
      <c r="AC226" s="131"/>
    </row>
    <row r="227" spans="5:29">
      <c r="E227" s="129"/>
      <c r="F227" s="129"/>
      <c r="G227" s="129"/>
      <c r="H227" s="129"/>
      <c r="I227" s="129"/>
      <c r="J227" s="129"/>
      <c r="Q227" s="131"/>
      <c r="R227" s="131"/>
      <c r="S227" s="131"/>
      <c r="T227" s="131"/>
      <c r="Y227" s="131"/>
      <c r="Z227" s="131"/>
      <c r="AA227" s="131"/>
      <c r="AB227" s="131"/>
      <c r="AC227" s="131"/>
    </row>
    <row r="228" spans="5:29">
      <c r="E228" s="129"/>
      <c r="F228" s="129"/>
      <c r="G228" s="129"/>
      <c r="H228" s="129"/>
      <c r="I228" s="129"/>
      <c r="J228" s="129"/>
      <c r="Q228" s="131"/>
      <c r="R228" s="131"/>
      <c r="S228" s="131"/>
      <c r="T228" s="131"/>
      <c r="Y228" s="131"/>
      <c r="Z228" s="131"/>
      <c r="AA228" s="131"/>
      <c r="AB228" s="131"/>
      <c r="AC228" s="131"/>
    </row>
    <row r="229" spans="5:29">
      <c r="E229" s="129"/>
      <c r="F229" s="129"/>
      <c r="G229" s="129"/>
      <c r="H229" s="129"/>
      <c r="I229" s="129"/>
      <c r="J229" s="129"/>
      <c r="Q229" s="131"/>
      <c r="R229" s="131"/>
      <c r="S229" s="131"/>
      <c r="T229" s="131"/>
      <c r="Y229" s="131"/>
      <c r="Z229" s="131"/>
      <c r="AA229" s="131"/>
      <c r="AB229" s="131"/>
      <c r="AC229" s="131"/>
    </row>
    <row r="230" spans="5:29">
      <c r="E230" s="129"/>
      <c r="F230" s="129"/>
      <c r="G230" s="129"/>
      <c r="H230" s="129"/>
      <c r="I230" s="129"/>
      <c r="J230" s="129"/>
      <c r="Q230" s="131"/>
      <c r="R230" s="131"/>
      <c r="S230" s="131"/>
      <c r="T230" s="131"/>
      <c r="Y230" s="131"/>
      <c r="Z230" s="131"/>
      <c r="AA230" s="131"/>
      <c r="AB230" s="131"/>
      <c r="AC230" s="131"/>
    </row>
    <row r="231" spans="5:29">
      <c r="E231" s="129"/>
      <c r="F231" s="129"/>
      <c r="G231" s="129"/>
      <c r="H231" s="129"/>
      <c r="I231" s="129"/>
      <c r="J231" s="129"/>
      <c r="Q231" s="131"/>
      <c r="R231" s="131"/>
      <c r="S231" s="131"/>
      <c r="T231" s="131"/>
      <c r="Y231" s="131"/>
      <c r="Z231" s="131"/>
      <c r="AA231" s="131"/>
      <c r="AB231" s="131"/>
      <c r="AC231" s="131"/>
    </row>
    <row r="232" spans="5:29">
      <c r="E232" s="129"/>
      <c r="F232" s="129"/>
      <c r="G232" s="129"/>
      <c r="H232" s="129"/>
      <c r="I232" s="129"/>
      <c r="J232" s="129"/>
      <c r="Q232" s="131"/>
      <c r="R232" s="131"/>
      <c r="S232" s="131"/>
      <c r="T232" s="131"/>
      <c r="Y232" s="131"/>
      <c r="Z232" s="131"/>
      <c r="AA232" s="131"/>
      <c r="AB232" s="131"/>
      <c r="AC232" s="131"/>
    </row>
    <row r="233" spans="5:29">
      <c r="E233" s="129"/>
      <c r="F233" s="129"/>
      <c r="G233" s="129"/>
      <c r="H233" s="129"/>
      <c r="I233" s="129"/>
      <c r="J233" s="129"/>
      <c r="Q233" s="131"/>
      <c r="R233" s="131"/>
      <c r="S233" s="131"/>
      <c r="T233" s="131"/>
      <c r="Y233" s="131"/>
      <c r="Z233" s="131"/>
      <c r="AA233" s="131"/>
      <c r="AB233" s="131"/>
      <c r="AC233" s="131"/>
    </row>
    <row r="234" spans="5:29">
      <c r="E234" s="129"/>
      <c r="F234" s="129"/>
      <c r="G234" s="129"/>
      <c r="H234" s="129"/>
      <c r="I234" s="129"/>
      <c r="J234" s="129"/>
      <c r="Q234" s="131"/>
      <c r="R234" s="131"/>
      <c r="S234" s="131"/>
      <c r="T234" s="131"/>
      <c r="Y234" s="131"/>
      <c r="Z234" s="131"/>
      <c r="AA234" s="131"/>
      <c r="AB234" s="131"/>
      <c r="AC234" s="131"/>
    </row>
    <row r="235" spans="5:29">
      <c r="E235" s="129"/>
      <c r="F235" s="129"/>
      <c r="G235" s="129"/>
      <c r="H235" s="129"/>
      <c r="I235" s="129"/>
      <c r="J235" s="129"/>
      <c r="Q235" s="131"/>
      <c r="R235" s="131"/>
      <c r="S235" s="131"/>
      <c r="T235" s="131"/>
      <c r="Y235" s="131"/>
      <c r="Z235" s="131"/>
      <c r="AA235" s="131"/>
      <c r="AB235" s="131"/>
      <c r="AC235" s="131"/>
    </row>
    <row r="236" spans="5:29">
      <c r="E236" s="129"/>
      <c r="F236" s="129"/>
      <c r="G236" s="129"/>
      <c r="H236" s="129"/>
      <c r="I236" s="129"/>
      <c r="J236" s="129"/>
      <c r="Q236" s="131"/>
      <c r="R236" s="131"/>
      <c r="S236" s="131"/>
      <c r="T236" s="131"/>
      <c r="Y236" s="131"/>
      <c r="Z236" s="131"/>
      <c r="AA236" s="131"/>
      <c r="AB236" s="131"/>
      <c r="AC236" s="131"/>
    </row>
    <row r="237" spans="5:29">
      <c r="E237" s="129"/>
      <c r="F237" s="129"/>
      <c r="G237" s="129"/>
      <c r="H237" s="129"/>
      <c r="I237" s="129"/>
      <c r="J237" s="129"/>
      <c r="Q237" s="131"/>
      <c r="R237" s="131"/>
      <c r="S237" s="131"/>
      <c r="T237" s="131"/>
      <c r="Y237" s="131"/>
      <c r="Z237" s="131"/>
      <c r="AA237" s="131"/>
      <c r="AB237" s="131"/>
      <c r="AC237" s="131"/>
    </row>
    <row r="238" spans="5:29">
      <c r="E238" s="129"/>
      <c r="F238" s="129"/>
      <c r="G238" s="129"/>
      <c r="H238" s="129"/>
      <c r="I238" s="129"/>
      <c r="J238" s="129"/>
      <c r="Q238" s="131"/>
      <c r="R238" s="131"/>
      <c r="S238" s="131"/>
      <c r="T238" s="131"/>
      <c r="Y238" s="131"/>
      <c r="Z238" s="131"/>
      <c r="AA238" s="131"/>
      <c r="AB238" s="131"/>
      <c r="AC238" s="131"/>
    </row>
    <row r="239" spans="5:29">
      <c r="E239" s="129"/>
      <c r="F239" s="129"/>
      <c r="G239" s="129"/>
      <c r="H239" s="129"/>
      <c r="I239" s="129"/>
      <c r="J239" s="129"/>
      <c r="Q239" s="131"/>
      <c r="R239" s="131"/>
      <c r="S239" s="131"/>
      <c r="T239" s="131"/>
      <c r="Y239" s="131"/>
      <c r="Z239" s="131"/>
      <c r="AA239" s="131"/>
      <c r="AB239" s="131"/>
      <c r="AC239" s="131"/>
    </row>
    <row r="240" spans="5:29">
      <c r="E240" s="129"/>
      <c r="F240" s="129"/>
      <c r="G240" s="129"/>
      <c r="H240" s="129"/>
      <c r="I240" s="129"/>
      <c r="J240" s="129"/>
      <c r="Q240" s="131"/>
      <c r="R240" s="131"/>
      <c r="S240" s="131"/>
      <c r="T240" s="131"/>
      <c r="Y240" s="131"/>
      <c r="Z240" s="131"/>
      <c r="AA240" s="131"/>
      <c r="AB240" s="131"/>
      <c r="AC240" s="131"/>
    </row>
    <row r="241" spans="5:29">
      <c r="E241" s="129"/>
      <c r="F241" s="129"/>
      <c r="G241" s="129"/>
      <c r="H241" s="129"/>
      <c r="I241" s="129"/>
      <c r="J241" s="129"/>
      <c r="Q241" s="131"/>
      <c r="R241" s="131"/>
      <c r="S241" s="131"/>
      <c r="T241" s="131"/>
      <c r="Y241" s="131"/>
      <c r="Z241" s="131"/>
      <c r="AA241" s="131"/>
      <c r="AB241" s="131"/>
      <c r="AC241" s="131"/>
    </row>
    <row r="242" spans="5:29">
      <c r="E242" s="129"/>
      <c r="F242" s="129"/>
      <c r="G242" s="129"/>
      <c r="H242" s="129"/>
      <c r="I242" s="129"/>
      <c r="J242" s="129"/>
      <c r="Q242" s="131"/>
      <c r="R242" s="131"/>
      <c r="S242" s="131"/>
      <c r="T242" s="131"/>
      <c r="Y242" s="131"/>
      <c r="Z242" s="131"/>
      <c r="AA242" s="131"/>
      <c r="AB242" s="131"/>
      <c r="AC242" s="131"/>
    </row>
    <row r="243" spans="5:29">
      <c r="E243" s="129"/>
      <c r="F243" s="129"/>
      <c r="G243" s="129"/>
      <c r="H243" s="129"/>
      <c r="I243" s="129"/>
      <c r="J243" s="129"/>
      <c r="Q243" s="131"/>
      <c r="R243" s="131"/>
      <c r="S243" s="131"/>
      <c r="T243" s="131"/>
      <c r="Y243" s="131"/>
      <c r="Z243" s="131"/>
      <c r="AA243" s="131"/>
      <c r="AB243" s="131"/>
      <c r="AC243" s="131"/>
    </row>
    <row r="244" spans="5:29">
      <c r="E244" s="129"/>
      <c r="F244" s="129"/>
      <c r="G244" s="129"/>
      <c r="H244" s="129"/>
      <c r="I244" s="129"/>
      <c r="J244" s="129"/>
      <c r="Q244" s="131"/>
      <c r="R244" s="131"/>
      <c r="S244" s="131"/>
      <c r="T244" s="131"/>
      <c r="Y244" s="131"/>
      <c r="Z244" s="131"/>
      <c r="AA244" s="131"/>
      <c r="AB244" s="131"/>
      <c r="AC244" s="131"/>
    </row>
    <row r="245" spans="5:29">
      <c r="E245" s="129"/>
      <c r="F245" s="129"/>
      <c r="G245" s="129"/>
      <c r="H245" s="129"/>
      <c r="I245" s="129"/>
      <c r="J245" s="129"/>
      <c r="Q245" s="131"/>
      <c r="R245" s="131"/>
      <c r="S245" s="131"/>
      <c r="T245" s="131"/>
      <c r="Y245" s="131"/>
      <c r="Z245" s="131"/>
      <c r="AA245" s="131"/>
      <c r="AB245" s="131"/>
      <c r="AC245" s="131"/>
    </row>
    <row r="246" spans="5:29">
      <c r="E246" s="129"/>
      <c r="F246" s="129"/>
      <c r="G246" s="129"/>
      <c r="H246" s="129"/>
      <c r="I246" s="129"/>
      <c r="J246" s="129"/>
      <c r="Q246" s="131"/>
      <c r="R246" s="131"/>
      <c r="S246" s="131"/>
      <c r="T246" s="131"/>
      <c r="Y246" s="131"/>
      <c r="Z246" s="131"/>
      <c r="AA246" s="131"/>
      <c r="AB246" s="131"/>
      <c r="AC246" s="131"/>
    </row>
    <row r="247" spans="5:29">
      <c r="E247" s="129"/>
      <c r="F247" s="129"/>
      <c r="G247" s="129"/>
      <c r="H247" s="129"/>
      <c r="I247" s="129"/>
      <c r="J247" s="129"/>
      <c r="Q247" s="131"/>
      <c r="R247" s="131"/>
      <c r="S247" s="131"/>
      <c r="T247" s="131"/>
      <c r="Y247" s="131"/>
      <c r="Z247" s="131"/>
      <c r="AA247" s="131"/>
      <c r="AB247" s="131"/>
      <c r="AC247" s="131"/>
    </row>
    <row r="248" spans="5:29">
      <c r="E248" s="129"/>
      <c r="F248" s="129"/>
      <c r="G248" s="129"/>
      <c r="H248" s="129"/>
      <c r="I248" s="129"/>
      <c r="J248" s="129"/>
      <c r="Q248" s="131"/>
      <c r="R248" s="131"/>
      <c r="S248" s="131"/>
      <c r="T248" s="131"/>
      <c r="Y248" s="131"/>
      <c r="Z248" s="131"/>
      <c r="AA248" s="131"/>
      <c r="AB248" s="131"/>
      <c r="AC248" s="131"/>
    </row>
    <row r="249" spans="5:29">
      <c r="E249" s="129"/>
      <c r="F249" s="129"/>
      <c r="G249" s="129"/>
      <c r="H249" s="129"/>
      <c r="I249" s="129"/>
      <c r="J249" s="129"/>
      <c r="Q249" s="131"/>
      <c r="R249" s="131"/>
      <c r="S249" s="131"/>
      <c r="T249" s="131"/>
      <c r="Y249" s="131"/>
      <c r="Z249" s="131"/>
      <c r="AA249" s="131"/>
      <c r="AB249" s="131"/>
      <c r="AC249" s="131"/>
    </row>
    <row r="250" spans="5:29">
      <c r="E250" s="129"/>
      <c r="F250" s="129"/>
      <c r="G250" s="129"/>
      <c r="H250" s="129"/>
      <c r="I250" s="129"/>
      <c r="J250" s="129"/>
      <c r="Q250" s="131"/>
      <c r="R250" s="131"/>
      <c r="S250" s="131"/>
      <c r="T250" s="131"/>
      <c r="Y250" s="131"/>
      <c r="Z250" s="131"/>
      <c r="AA250" s="131"/>
      <c r="AB250" s="131"/>
      <c r="AC250" s="131"/>
    </row>
    <row r="251" spans="5:29">
      <c r="E251" s="129"/>
      <c r="F251" s="129"/>
      <c r="G251" s="129"/>
      <c r="H251" s="129"/>
      <c r="I251" s="129"/>
      <c r="J251" s="129"/>
      <c r="Q251" s="131"/>
      <c r="R251" s="131"/>
      <c r="S251" s="131"/>
      <c r="T251" s="131"/>
      <c r="Y251" s="131"/>
      <c r="Z251" s="131"/>
      <c r="AA251" s="131"/>
      <c r="AB251" s="131"/>
      <c r="AC251" s="131"/>
    </row>
    <row r="252" spans="5:29">
      <c r="E252" s="129"/>
      <c r="F252" s="129"/>
      <c r="G252" s="129"/>
      <c r="H252" s="129"/>
      <c r="I252" s="129"/>
      <c r="J252" s="129"/>
      <c r="Q252" s="131"/>
      <c r="R252" s="131"/>
      <c r="S252" s="131"/>
      <c r="T252" s="131"/>
      <c r="Y252" s="131"/>
      <c r="Z252" s="131"/>
      <c r="AA252" s="131"/>
      <c r="AB252" s="131"/>
      <c r="AC252" s="131"/>
    </row>
    <row r="253" spans="5:29">
      <c r="E253" s="129"/>
      <c r="F253" s="129"/>
      <c r="G253" s="129"/>
      <c r="H253" s="129"/>
      <c r="I253" s="129"/>
      <c r="J253" s="129"/>
      <c r="Q253" s="131"/>
      <c r="R253" s="131"/>
      <c r="S253" s="131"/>
      <c r="T253" s="131"/>
      <c r="Y253" s="131"/>
      <c r="Z253" s="131"/>
      <c r="AA253" s="131"/>
      <c r="AB253" s="131"/>
      <c r="AC253" s="131"/>
    </row>
    <row r="254" spans="5:29">
      <c r="E254" s="129"/>
      <c r="F254" s="129"/>
      <c r="G254" s="129"/>
      <c r="H254" s="129"/>
      <c r="I254" s="129"/>
      <c r="J254" s="129"/>
      <c r="Q254" s="131"/>
      <c r="R254" s="131"/>
      <c r="S254" s="131"/>
      <c r="T254" s="131"/>
      <c r="Y254" s="131"/>
      <c r="Z254" s="131"/>
      <c r="AA254" s="131"/>
      <c r="AB254" s="131"/>
      <c r="AC254" s="131"/>
    </row>
    <row r="255" spans="5:29">
      <c r="E255" s="129"/>
      <c r="F255" s="129"/>
      <c r="G255" s="129"/>
      <c r="H255" s="129"/>
      <c r="I255" s="129"/>
      <c r="J255" s="129"/>
      <c r="Q255" s="131"/>
      <c r="R255" s="131"/>
      <c r="S255" s="131"/>
      <c r="T255" s="131"/>
      <c r="Y255" s="131"/>
      <c r="Z255" s="131"/>
      <c r="AA255" s="131"/>
      <c r="AB255" s="131"/>
      <c r="AC255" s="131"/>
    </row>
    <row r="256" spans="5:29">
      <c r="E256" s="129"/>
      <c r="F256" s="129"/>
      <c r="G256" s="129"/>
      <c r="H256" s="129"/>
      <c r="I256" s="129"/>
      <c r="J256" s="129"/>
      <c r="Q256" s="131"/>
      <c r="R256" s="131"/>
      <c r="S256" s="131"/>
      <c r="T256" s="131"/>
      <c r="Y256" s="131"/>
      <c r="Z256" s="131"/>
      <c r="AA256" s="131"/>
      <c r="AB256" s="131"/>
      <c r="AC256" s="131"/>
    </row>
    <row r="257" spans="5:29">
      <c r="E257" s="129"/>
      <c r="F257" s="129"/>
      <c r="G257" s="129"/>
      <c r="H257" s="129"/>
      <c r="I257" s="129"/>
      <c r="J257" s="129"/>
      <c r="Q257" s="131"/>
      <c r="R257" s="131"/>
      <c r="S257" s="131"/>
      <c r="T257" s="131"/>
      <c r="Y257" s="131"/>
      <c r="Z257" s="131"/>
      <c r="AA257" s="131"/>
      <c r="AB257" s="131"/>
      <c r="AC257" s="131"/>
    </row>
    <row r="258" spans="5:29">
      <c r="E258" s="129"/>
      <c r="F258" s="129"/>
      <c r="G258" s="129"/>
      <c r="H258" s="129"/>
      <c r="I258" s="129"/>
      <c r="J258" s="129"/>
      <c r="Q258" s="131"/>
      <c r="R258" s="131"/>
      <c r="S258" s="131"/>
      <c r="T258" s="131"/>
      <c r="Y258" s="131"/>
      <c r="Z258" s="131"/>
      <c r="AA258" s="131"/>
      <c r="AB258" s="131"/>
      <c r="AC258" s="131"/>
    </row>
    <row r="259" spans="5:29">
      <c r="E259" s="129"/>
      <c r="F259" s="129"/>
      <c r="G259" s="129"/>
      <c r="H259" s="129"/>
      <c r="I259" s="129"/>
      <c r="J259" s="129"/>
      <c r="Q259" s="131"/>
      <c r="R259" s="131"/>
      <c r="S259" s="131"/>
      <c r="T259" s="131"/>
      <c r="Y259" s="131"/>
      <c r="Z259" s="131"/>
      <c r="AA259" s="131"/>
      <c r="AB259" s="131"/>
      <c r="AC259" s="131"/>
    </row>
    <row r="260" spans="5:29">
      <c r="E260" s="129"/>
      <c r="F260" s="129"/>
      <c r="G260" s="129"/>
      <c r="H260" s="129"/>
      <c r="I260" s="129"/>
      <c r="J260" s="129"/>
      <c r="Q260" s="131"/>
      <c r="R260" s="131"/>
      <c r="S260" s="131"/>
      <c r="T260" s="131"/>
      <c r="Y260" s="131"/>
      <c r="Z260" s="131"/>
      <c r="AA260" s="131"/>
      <c r="AB260" s="131"/>
      <c r="AC260" s="131"/>
    </row>
    <row r="261" spans="5:29">
      <c r="E261" s="129"/>
      <c r="F261" s="129"/>
      <c r="G261" s="129"/>
      <c r="H261" s="129"/>
      <c r="I261" s="129"/>
      <c r="J261" s="129"/>
      <c r="Q261" s="131"/>
      <c r="R261" s="131"/>
      <c r="S261" s="131"/>
      <c r="T261" s="131"/>
      <c r="Y261" s="131"/>
      <c r="Z261" s="131"/>
      <c r="AA261" s="131"/>
      <c r="AB261" s="131"/>
      <c r="AC261" s="131"/>
    </row>
    <row r="262" spans="5:29">
      <c r="E262" s="129"/>
      <c r="F262" s="129"/>
      <c r="G262" s="129"/>
      <c r="H262" s="129"/>
      <c r="I262" s="129"/>
      <c r="J262" s="129"/>
      <c r="Q262" s="131"/>
      <c r="R262" s="131"/>
      <c r="S262" s="131"/>
      <c r="T262" s="131"/>
      <c r="Y262" s="131"/>
      <c r="Z262" s="131"/>
      <c r="AA262" s="131"/>
      <c r="AB262" s="131"/>
      <c r="AC262" s="131"/>
    </row>
    <row r="263" spans="5:29">
      <c r="E263" s="129"/>
      <c r="F263" s="129"/>
      <c r="G263" s="129"/>
      <c r="H263" s="129"/>
      <c r="I263" s="129"/>
      <c r="J263" s="129"/>
      <c r="Q263" s="131"/>
      <c r="R263" s="131"/>
      <c r="S263" s="131"/>
      <c r="T263" s="131"/>
      <c r="Y263" s="131"/>
      <c r="Z263" s="131"/>
      <c r="AA263" s="131"/>
      <c r="AB263" s="131"/>
      <c r="AC263" s="131"/>
    </row>
    <row r="264" spans="5:29">
      <c r="E264" s="129"/>
      <c r="F264" s="129"/>
      <c r="G264" s="129"/>
      <c r="H264" s="129"/>
      <c r="I264" s="129"/>
      <c r="J264" s="129"/>
      <c r="Q264" s="131"/>
      <c r="R264" s="131"/>
      <c r="S264" s="131"/>
      <c r="T264" s="131"/>
      <c r="Y264" s="131"/>
      <c r="Z264" s="131"/>
      <c r="AA264" s="131"/>
      <c r="AB264" s="131"/>
      <c r="AC264" s="131"/>
    </row>
    <row r="265" spans="5:29">
      <c r="E265" s="129"/>
      <c r="F265" s="129"/>
      <c r="G265" s="129"/>
      <c r="H265" s="129"/>
      <c r="I265" s="129"/>
      <c r="J265" s="129"/>
      <c r="Q265" s="131"/>
      <c r="R265" s="131"/>
      <c r="S265" s="131"/>
      <c r="T265" s="131"/>
      <c r="Y265" s="131"/>
      <c r="Z265" s="131"/>
      <c r="AA265" s="131"/>
      <c r="AB265" s="131"/>
      <c r="AC265" s="131"/>
    </row>
    <row r="266" spans="5:29">
      <c r="E266" s="129"/>
      <c r="F266" s="129"/>
      <c r="G266" s="129"/>
      <c r="H266" s="129"/>
      <c r="I266" s="129"/>
      <c r="J266" s="129"/>
      <c r="Q266" s="131"/>
      <c r="R266" s="131"/>
      <c r="S266" s="131"/>
      <c r="T266" s="131"/>
      <c r="Y266" s="131"/>
      <c r="Z266" s="131"/>
      <c r="AA266" s="131"/>
      <c r="AB266" s="131"/>
      <c r="AC266" s="131"/>
    </row>
    <row r="267" spans="5:29">
      <c r="E267" s="129"/>
      <c r="F267" s="129"/>
      <c r="G267" s="129"/>
      <c r="H267" s="129"/>
      <c r="I267" s="129"/>
      <c r="J267" s="129"/>
      <c r="Q267" s="131"/>
      <c r="R267" s="131"/>
      <c r="S267" s="131"/>
      <c r="T267" s="131"/>
      <c r="Y267" s="131"/>
      <c r="Z267" s="131"/>
      <c r="AA267" s="131"/>
      <c r="AB267" s="131"/>
      <c r="AC267" s="131"/>
    </row>
    <row r="268" spans="5:29">
      <c r="E268" s="129"/>
      <c r="F268" s="129"/>
      <c r="G268" s="129"/>
      <c r="H268" s="129"/>
      <c r="I268" s="129"/>
      <c r="J268" s="129"/>
      <c r="Q268" s="131"/>
      <c r="R268" s="131"/>
      <c r="S268" s="131"/>
      <c r="T268" s="131"/>
      <c r="Y268" s="131"/>
      <c r="Z268" s="131"/>
      <c r="AA268" s="131"/>
      <c r="AB268" s="131"/>
      <c r="AC268" s="131"/>
    </row>
    <row r="269" spans="5:29">
      <c r="E269" s="129"/>
      <c r="F269" s="129"/>
      <c r="G269" s="129"/>
      <c r="H269" s="129"/>
      <c r="I269" s="129"/>
      <c r="J269" s="129"/>
      <c r="Q269" s="131"/>
      <c r="R269" s="131"/>
      <c r="S269" s="131"/>
      <c r="T269" s="131"/>
      <c r="Y269" s="131"/>
      <c r="Z269" s="131"/>
      <c r="AA269" s="131"/>
      <c r="AB269" s="131"/>
      <c r="AC269" s="131"/>
    </row>
    <row r="270" spans="5:29">
      <c r="E270" s="129"/>
      <c r="F270" s="129"/>
      <c r="G270" s="129"/>
      <c r="H270" s="129"/>
      <c r="I270" s="129"/>
      <c r="J270" s="129"/>
      <c r="Q270" s="131"/>
      <c r="R270" s="131"/>
      <c r="S270" s="131"/>
      <c r="T270" s="131"/>
      <c r="Y270" s="131"/>
      <c r="Z270" s="131"/>
      <c r="AA270" s="131"/>
      <c r="AB270" s="131"/>
      <c r="AC270" s="131"/>
    </row>
    <row r="271" spans="5:29">
      <c r="E271" s="129"/>
      <c r="F271" s="129"/>
      <c r="G271" s="129"/>
      <c r="H271" s="129"/>
      <c r="I271" s="129"/>
      <c r="J271" s="129"/>
      <c r="Q271" s="131"/>
      <c r="R271" s="131"/>
      <c r="S271" s="131"/>
      <c r="T271" s="131"/>
      <c r="Y271" s="131"/>
      <c r="Z271" s="131"/>
      <c r="AA271" s="131"/>
      <c r="AB271" s="131"/>
      <c r="AC271" s="131"/>
    </row>
    <row r="272" spans="5:29">
      <c r="E272" s="129"/>
      <c r="F272" s="129"/>
      <c r="G272" s="129"/>
      <c r="H272" s="129"/>
      <c r="I272" s="129"/>
      <c r="J272" s="129"/>
      <c r="Q272" s="131"/>
      <c r="R272" s="131"/>
      <c r="S272" s="131"/>
      <c r="T272" s="131"/>
      <c r="Y272" s="131"/>
      <c r="Z272" s="131"/>
      <c r="AA272" s="131"/>
      <c r="AB272" s="131"/>
      <c r="AC272" s="131"/>
    </row>
    <row r="273" spans="5:29">
      <c r="E273" s="129"/>
      <c r="F273" s="129"/>
      <c r="G273" s="129"/>
      <c r="H273" s="129"/>
      <c r="I273" s="129"/>
      <c r="J273" s="129"/>
      <c r="Q273" s="131"/>
      <c r="R273" s="131"/>
      <c r="S273" s="131"/>
      <c r="T273" s="131"/>
      <c r="Y273" s="131"/>
      <c r="Z273" s="131"/>
      <c r="AA273" s="131"/>
      <c r="AB273" s="131"/>
      <c r="AC273" s="131"/>
    </row>
    <row r="274" spans="5:29">
      <c r="E274" s="129"/>
      <c r="F274" s="129"/>
      <c r="G274" s="129"/>
      <c r="H274" s="129"/>
      <c r="I274" s="129"/>
      <c r="J274" s="129"/>
      <c r="Q274" s="131"/>
      <c r="R274" s="131"/>
      <c r="S274" s="131"/>
      <c r="T274" s="131"/>
      <c r="Y274" s="131"/>
      <c r="Z274" s="131"/>
      <c r="AA274" s="131"/>
      <c r="AB274" s="131"/>
      <c r="AC274" s="131"/>
    </row>
    <row r="275" spans="5:29">
      <c r="E275" s="129"/>
      <c r="F275" s="129"/>
      <c r="G275" s="129"/>
      <c r="H275" s="129"/>
      <c r="I275" s="129"/>
      <c r="J275" s="129"/>
      <c r="Q275" s="131"/>
      <c r="R275" s="131"/>
      <c r="S275" s="131"/>
      <c r="T275" s="131"/>
      <c r="Y275" s="131"/>
      <c r="Z275" s="131"/>
      <c r="AA275" s="131"/>
      <c r="AB275" s="131"/>
      <c r="AC275" s="131"/>
    </row>
    <row r="276" spans="5:29">
      <c r="E276" s="129"/>
      <c r="F276" s="129"/>
      <c r="G276" s="129"/>
      <c r="H276" s="129"/>
      <c r="I276" s="129"/>
      <c r="J276" s="129"/>
      <c r="Q276" s="131"/>
      <c r="R276" s="131"/>
      <c r="S276" s="131"/>
      <c r="T276" s="131"/>
      <c r="Y276" s="131"/>
      <c r="Z276" s="131"/>
      <c r="AA276" s="131"/>
      <c r="AB276" s="131"/>
      <c r="AC276" s="131"/>
    </row>
    <row r="277" spans="5:29">
      <c r="E277" s="129"/>
      <c r="F277" s="129"/>
      <c r="G277" s="129"/>
      <c r="H277" s="129"/>
      <c r="I277" s="129"/>
      <c r="J277" s="129"/>
      <c r="Q277" s="131"/>
      <c r="R277" s="131"/>
      <c r="S277" s="131"/>
      <c r="T277" s="131"/>
      <c r="Y277" s="131"/>
      <c r="Z277" s="131"/>
      <c r="AA277" s="131"/>
      <c r="AB277" s="131"/>
      <c r="AC277" s="131"/>
    </row>
    <row r="278" spans="5:29">
      <c r="E278" s="129"/>
      <c r="F278" s="129"/>
      <c r="G278" s="129"/>
      <c r="H278" s="129"/>
      <c r="I278" s="129"/>
      <c r="J278" s="129"/>
      <c r="Q278" s="131"/>
      <c r="R278" s="131"/>
      <c r="S278" s="131"/>
      <c r="T278" s="131"/>
      <c r="Y278" s="131"/>
      <c r="Z278" s="131"/>
      <c r="AA278" s="131"/>
      <c r="AB278" s="131"/>
      <c r="AC278" s="131"/>
    </row>
    <row r="279" spans="5:29">
      <c r="E279" s="129"/>
      <c r="F279" s="129"/>
      <c r="G279" s="129"/>
      <c r="H279" s="129"/>
      <c r="I279" s="129"/>
      <c r="J279" s="129"/>
      <c r="Q279" s="131"/>
      <c r="R279" s="131"/>
      <c r="S279" s="131"/>
      <c r="T279" s="131"/>
      <c r="Y279" s="131"/>
      <c r="Z279" s="131"/>
      <c r="AA279" s="131"/>
      <c r="AB279" s="131"/>
      <c r="AC279" s="131"/>
    </row>
    <row r="280" spans="5:29">
      <c r="E280" s="129"/>
      <c r="F280" s="129"/>
      <c r="G280" s="129"/>
      <c r="H280" s="129"/>
      <c r="I280" s="129"/>
      <c r="J280" s="129"/>
      <c r="Q280" s="131"/>
      <c r="R280" s="131"/>
      <c r="S280" s="131"/>
      <c r="T280" s="131"/>
      <c r="Y280" s="131"/>
      <c r="Z280" s="131"/>
      <c r="AA280" s="131"/>
      <c r="AB280" s="131"/>
      <c r="AC280" s="131"/>
    </row>
    <row r="281" spans="5:29">
      <c r="E281" s="129"/>
      <c r="F281" s="129"/>
      <c r="G281" s="129"/>
      <c r="H281" s="129"/>
      <c r="I281" s="129"/>
      <c r="J281" s="129"/>
      <c r="Q281" s="131"/>
      <c r="R281" s="131"/>
      <c r="S281" s="131"/>
      <c r="T281" s="131"/>
      <c r="Y281" s="131"/>
      <c r="Z281" s="131"/>
      <c r="AA281" s="131"/>
      <c r="AB281" s="131"/>
      <c r="AC281" s="131"/>
    </row>
    <row r="282" spans="5:29">
      <c r="E282" s="129"/>
      <c r="F282" s="129"/>
      <c r="G282" s="129"/>
      <c r="H282" s="129"/>
      <c r="I282" s="129"/>
      <c r="J282" s="129"/>
      <c r="Q282" s="131"/>
      <c r="R282" s="131"/>
      <c r="S282" s="131"/>
      <c r="T282" s="131"/>
      <c r="Y282" s="131"/>
      <c r="Z282" s="131"/>
      <c r="AA282" s="131"/>
      <c r="AB282" s="131"/>
      <c r="AC282" s="131"/>
    </row>
    <row r="283" spans="5:29">
      <c r="E283" s="129"/>
      <c r="F283" s="129"/>
      <c r="G283" s="129"/>
      <c r="H283" s="129"/>
      <c r="I283" s="129"/>
      <c r="J283" s="129"/>
      <c r="Q283" s="131"/>
      <c r="R283" s="131"/>
      <c r="S283" s="131"/>
      <c r="T283" s="131"/>
      <c r="Y283" s="131"/>
      <c r="Z283" s="131"/>
      <c r="AA283" s="131"/>
      <c r="AB283" s="131"/>
      <c r="AC283" s="131"/>
    </row>
    <row r="284" spans="5:29">
      <c r="E284" s="129"/>
      <c r="F284" s="129"/>
      <c r="G284" s="129"/>
      <c r="H284" s="129"/>
      <c r="I284" s="129"/>
      <c r="J284" s="129"/>
      <c r="Q284" s="131"/>
      <c r="R284" s="131"/>
      <c r="S284" s="131"/>
      <c r="T284" s="131"/>
      <c r="Y284" s="131"/>
      <c r="Z284" s="131"/>
      <c r="AA284" s="131"/>
      <c r="AB284" s="131"/>
      <c r="AC284" s="131"/>
    </row>
    <row r="285" spans="5:29">
      <c r="E285" s="129"/>
      <c r="F285" s="129"/>
      <c r="G285" s="129"/>
      <c r="H285" s="129"/>
      <c r="I285" s="129"/>
      <c r="J285" s="129"/>
      <c r="Q285" s="131"/>
      <c r="R285" s="131"/>
      <c r="S285" s="131"/>
      <c r="T285" s="131"/>
      <c r="Y285" s="131"/>
      <c r="Z285" s="131"/>
      <c r="AA285" s="131"/>
      <c r="AB285" s="131"/>
      <c r="AC285" s="131"/>
    </row>
    <row r="286" spans="5:29">
      <c r="E286" s="129"/>
      <c r="F286" s="129"/>
      <c r="G286" s="129"/>
      <c r="H286" s="129"/>
      <c r="I286" s="129"/>
      <c r="J286" s="129"/>
      <c r="Q286" s="131"/>
      <c r="R286" s="131"/>
      <c r="S286" s="131"/>
      <c r="T286" s="131"/>
      <c r="Y286" s="131"/>
      <c r="Z286" s="131"/>
      <c r="AA286" s="131"/>
      <c r="AB286" s="131"/>
      <c r="AC286" s="131"/>
    </row>
    <row r="287" spans="5:29">
      <c r="E287" s="129"/>
      <c r="F287" s="129"/>
      <c r="G287" s="129"/>
      <c r="H287" s="129"/>
      <c r="I287" s="129"/>
      <c r="J287" s="129"/>
      <c r="Q287" s="131"/>
      <c r="R287" s="131"/>
      <c r="S287" s="131"/>
      <c r="T287" s="131"/>
      <c r="Y287" s="131"/>
      <c r="Z287" s="131"/>
      <c r="AA287" s="131"/>
      <c r="AB287" s="131"/>
      <c r="AC287" s="131"/>
    </row>
    <row r="288" spans="5:29">
      <c r="E288" s="129"/>
      <c r="F288" s="129"/>
      <c r="G288" s="129"/>
      <c r="H288" s="129"/>
      <c r="I288" s="129"/>
      <c r="J288" s="129"/>
      <c r="Q288" s="131"/>
      <c r="R288" s="131"/>
      <c r="S288" s="131"/>
      <c r="T288" s="131"/>
      <c r="Y288" s="131"/>
      <c r="Z288" s="131"/>
      <c r="AA288" s="131"/>
      <c r="AB288" s="131"/>
      <c r="AC288" s="131"/>
    </row>
    <row r="289" spans="5:29">
      <c r="E289" s="129"/>
      <c r="F289" s="129"/>
      <c r="G289" s="129"/>
      <c r="H289" s="129"/>
      <c r="I289" s="129"/>
      <c r="J289" s="129"/>
      <c r="Q289" s="131"/>
      <c r="R289" s="131"/>
      <c r="S289" s="131"/>
      <c r="T289" s="131"/>
      <c r="Y289" s="131"/>
      <c r="Z289" s="131"/>
      <c r="AA289" s="131"/>
      <c r="AB289" s="131"/>
      <c r="AC289" s="131"/>
    </row>
    <row r="290" spans="5:29">
      <c r="E290" s="129"/>
      <c r="F290" s="129"/>
      <c r="G290" s="129"/>
      <c r="H290" s="129"/>
      <c r="I290" s="129"/>
      <c r="J290" s="129"/>
      <c r="Q290" s="131"/>
      <c r="R290" s="131"/>
      <c r="S290" s="131"/>
      <c r="T290" s="131"/>
      <c r="Y290" s="131"/>
      <c r="Z290" s="131"/>
      <c r="AA290" s="131"/>
      <c r="AB290" s="131"/>
      <c r="AC290" s="131"/>
    </row>
    <row r="291" spans="5:29">
      <c r="E291" s="129"/>
      <c r="F291" s="129"/>
      <c r="G291" s="129"/>
      <c r="H291" s="129"/>
      <c r="I291" s="129"/>
      <c r="J291" s="129"/>
      <c r="Q291" s="131"/>
      <c r="R291" s="131"/>
      <c r="S291" s="131"/>
      <c r="T291" s="131"/>
      <c r="Y291" s="131"/>
      <c r="Z291" s="131"/>
      <c r="AA291" s="131"/>
      <c r="AB291" s="131"/>
      <c r="AC291" s="131"/>
    </row>
    <row r="292" spans="5:29">
      <c r="E292" s="129"/>
      <c r="F292" s="129"/>
      <c r="G292" s="129"/>
      <c r="H292" s="129"/>
      <c r="I292" s="129"/>
      <c r="J292" s="129"/>
      <c r="Q292" s="131"/>
      <c r="R292" s="131"/>
      <c r="S292" s="131"/>
      <c r="T292" s="131"/>
      <c r="Y292" s="131"/>
      <c r="Z292" s="131"/>
      <c r="AA292" s="131"/>
      <c r="AB292" s="131"/>
      <c r="AC292" s="131"/>
    </row>
    <row r="293" spans="5:29">
      <c r="E293" s="129"/>
      <c r="F293" s="129"/>
      <c r="G293" s="129"/>
      <c r="H293" s="129"/>
      <c r="I293" s="129"/>
      <c r="J293" s="129"/>
      <c r="Q293" s="131"/>
      <c r="R293" s="131"/>
      <c r="S293" s="131"/>
      <c r="T293" s="131"/>
      <c r="Y293" s="131"/>
      <c r="Z293" s="131"/>
      <c r="AA293" s="131"/>
      <c r="AB293" s="131"/>
      <c r="AC293" s="131"/>
    </row>
    <row r="294" spans="5:29">
      <c r="E294" s="129"/>
      <c r="F294" s="129"/>
      <c r="G294" s="129"/>
      <c r="H294" s="129"/>
      <c r="I294" s="129"/>
      <c r="J294" s="129"/>
      <c r="Q294" s="131"/>
      <c r="R294" s="131"/>
      <c r="S294" s="131"/>
      <c r="T294" s="131"/>
      <c r="Y294" s="131"/>
      <c r="Z294" s="131"/>
      <c r="AA294" s="131"/>
      <c r="AB294" s="131"/>
      <c r="AC294" s="131"/>
    </row>
    <row r="295" spans="5:29">
      <c r="E295" s="129"/>
      <c r="F295" s="129"/>
      <c r="G295" s="129"/>
      <c r="H295" s="129"/>
      <c r="I295" s="129"/>
      <c r="J295" s="129"/>
      <c r="Q295" s="131"/>
      <c r="R295" s="131"/>
      <c r="S295" s="131"/>
      <c r="T295" s="131"/>
      <c r="Y295" s="131"/>
      <c r="Z295" s="131"/>
      <c r="AA295" s="131"/>
      <c r="AB295" s="131"/>
      <c r="AC295" s="131"/>
    </row>
    <row r="296" spans="5:29">
      <c r="E296" s="129"/>
      <c r="F296" s="129"/>
      <c r="G296" s="129"/>
      <c r="H296" s="129"/>
      <c r="I296" s="129"/>
      <c r="J296" s="129"/>
      <c r="Q296" s="131"/>
      <c r="R296" s="131"/>
      <c r="S296" s="131"/>
      <c r="T296" s="131"/>
      <c r="Y296" s="131"/>
      <c r="Z296" s="131"/>
      <c r="AA296" s="131"/>
      <c r="AB296" s="131"/>
      <c r="AC296" s="131"/>
    </row>
    <row r="297" spans="5:29">
      <c r="E297" s="129"/>
      <c r="F297" s="129"/>
      <c r="G297" s="129"/>
      <c r="H297" s="129"/>
      <c r="I297" s="129"/>
      <c r="J297" s="129"/>
      <c r="Q297" s="131"/>
      <c r="R297" s="131"/>
      <c r="S297" s="131"/>
      <c r="T297" s="131"/>
      <c r="Y297" s="131"/>
      <c r="Z297" s="131"/>
      <c r="AA297" s="131"/>
      <c r="AB297" s="131"/>
      <c r="AC297" s="131"/>
    </row>
    <row r="298" spans="5:29">
      <c r="E298" s="129"/>
      <c r="F298" s="129"/>
      <c r="G298" s="129"/>
      <c r="H298" s="129"/>
      <c r="I298" s="129"/>
      <c r="J298" s="129"/>
      <c r="Q298" s="131"/>
      <c r="R298" s="131"/>
      <c r="S298" s="131"/>
      <c r="T298" s="131"/>
      <c r="Y298" s="131"/>
      <c r="Z298" s="131"/>
      <c r="AA298" s="131"/>
      <c r="AB298" s="131"/>
      <c r="AC298" s="131"/>
    </row>
    <row r="299" spans="5:29">
      <c r="E299" s="129"/>
      <c r="F299" s="129"/>
      <c r="G299" s="129"/>
      <c r="H299" s="129"/>
      <c r="I299" s="129"/>
      <c r="J299" s="129"/>
      <c r="Q299" s="131"/>
      <c r="R299" s="131"/>
      <c r="S299" s="131"/>
      <c r="T299" s="131"/>
      <c r="Y299" s="131"/>
      <c r="Z299" s="131"/>
      <c r="AA299" s="131"/>
      <c r="AB299" s="131"/>
      <c r="AC299" s="131"/>
    </row>
    <row r="300" spans="5:29">
      <c r="E300" s="129"/>
      <c r="F300" s="129"/>
      <c r="G300" s="129"/>
      <c r="H300" s="129"/>
      <c r="I300" s="129"/>
      <c r="J300" s="129"/>
      <c r="Q300" s="131"/>
      <c r="R300" s="131"/>
      <c r="S300" s="131"/>
      <c r="T300" s="131"/>
      <c r="Y300" s="131"/>
      <c r="Z300" s="131"/>
      <c r="AA300" s="131"/>
      <c r="AB300" s="131"/>
      <c r="AC300" s="131"/>
    </row>
    <row r="301" spans="5:29">
      <c r="E301" s="129"/>
      <c r="F301" s="129"/>
      <c r="G301" s="129"/>
      <c r="H301" s="129"/>
      <c r="I301" s="129"/>
      <c r="J301" s="129"/>
      <c r="Q301" s="131"/>
      <c r="R301" s="131"/>
      <c r="S301" s="131"/>
      <c r="T301" s="131"/>
      <c r="Y301" s="131"/>
      <c r="Z301" s="131"/>
      <c r="AA301" s="131"/>
      <c r="AB301" s="131"/>
      <c r="AC301" s="131"/>
    </row>
    <row r="302" spans="5:29">
      <c r="E302" s="129"/>
      <c r="F302" s="129"/>
      <c r="G302" s="129"/>
      <c r="H302" s="129"/>
      <c r="I302" s="129"/>
      <c r="J302" s="129"/>
      <c r="Q302" s="131"/>
      <c r="R302" s="131"/>
      <c r="S302" s="131"/>
      <c r="T302" s="131"/>
      <c r="Y302" s="131"/>
      <c r="Z302" s="131"/>
      <c r="AA302" s="131"/>
      <c r="AB302" s="131"/>
      <c r="AC302" s="131"/>
    </row>
    <row r="303" spans="5:29">
      <c r="E303" s="129"/>
      <c r="F303" s="129"/>
      <c r="G303" s="129"/>
      <c r="H303" s="129"/>
      <c r="I303" s="129"/>
      <c r="J303" s="129"/>
      <c r="Q303" s="131"/>
      <c r="R303" s="131"/>
      <c r="S303" s="131"/>
      <c r="T303" s="131"/>
      <c r="Y303" s="131"/>
      <c r="Z303" s="131"/>
      <c r="AA303" s="131"/>
      <c r="AB303" s="131"/>
      <c r="AC303" s="131"/>
    </row>
    <row r="304" spans="5:29">
      <c r="E304" s="129"/>
      <c r="F304" s="129"/>
      <c r="G304" s="129"/>
      <c r="H304" s="129"/>
      <c r="I304" s="129"/>
      <c r="J304" s="129"/>
      <c r="Q304" s="131"/>
      <c r="R304" s="131"/>
      <c r="S304" s="131"/>
      <c r="T304" s="131"/>
      <c r="Y304" s="131"/>
      <c r="Z304" s="131"/>
      <c r="AA304" s="131"/>
      <c r="AB304" s="131"/>
      <c r="AC304" s="131"/>
    </row>
    <row r="305" spans="5:29">
      <c r="E305" s="129"/>
      <c r="F305" s="129"/>
      <c r="G305" s="129"/>
      <c r="H305" s="129"/>
      <c r="I305" s="129"/>
      <c r="J305" s="129"/>
      <c r="Q305" s="131"/>
      <c r="R305" s="131"/>
      <c r="S305" s="131"/>
      <c r="T305" s="131"/>
      <c r="Y305" s="131"/>
      <c r="Z305" s="131"/>
      <c r="AA305" s="131"/>
      <c r="AB305" s="131"/>
      <c r="AC305" s="131"/>
    </row>
    <row r="306" spans="5:29">
      <c r="E306" s="129"/>
      <c r="F306" s="129"/>
      <c r="G306" s="129"/>
      <c r="H306" s="129"/>
      <c r="I306" s="129"/>
      <c r="J306" s="129"/>
      <c r="Q306" s="131"/>
      <c r="R306" s="131"/>
      <c r="S306" s="131"/>
      <c r="T306" s="131"/>
      <c r="Y306" s="131"/>
      <c r="Z306" s="131"/>
      <c r="AA306" s="131"/>
      <c r="AB306" s="131"/>
      <c r="AC306" s="131"/>
    </row>
    <row r="307" spans="5:29">
      <c r="E307" s="129"/>
      <c r="F307" s="129"/>
      <c r="G307" s="129"/>
      <c r="H307" s="129"/>
      <c r="I307" s="129"/>
      <c r="J307" s="129"/>
      <c r="Q307" s="131"/>
      <c r="R307" s="131"/>
      <c r="S307" s="131"/>
      <c r="T307" s="131"/>
      <c r="Y307" s="131"/>
      <c r="Z307" s="131"/>
      <c r="AA307" s="131"/>
      <c r="AB307" s="131"/>
      <c r="AC307" s="131"/>
    </row>
    <row r="308" spans="5:29">
      <c r="E308" s="129"/>
      <c r="F308" s="129"/>
      <c r="G308" s="129"/>
      <c r="H308" s="129"/>
      <c r="I308" s="129"/>
      <c r="J308" s="129"/>
      <c r="Q308" s="131"/>
      <c r="R308" s="131"/>
      <c r="S308" s="131"/>
      <c r="T308" s="131"/>
      <c r="Y308" s="131"/>
      <c r="Z308" s="131"/>
      <c r="AA308" s="131"/>
      <c r="AB308" s="131"/>
      <c r="AC308" s="131"/>
    </row>
    <row r="309" spans="5:29">
      <c r="E309" s="129"/>
      <c r="F309" s="129"/>
      <c r="G309" s="129"/>
      <c r="H309" s="129"/>
      <c r="I309" s="129"/>
      <c r="J309" s="129"/>
      <c r="Q309" s="131"/>
      <c r="R309" s="131"/>
      <c r="S309" s="131"/>
      <c r="T309" s="131"/>
      <c r="Y309" s="131"/>
      <c r="Z309" s="131"/>
      <c r="AA309" s="131"/>
      <c r="AB309" s="131"/>
      <c r="AC309" s="131"/>
    </row>
    <row r="310" spans="5:29">
      <c r="E310" s="129"/>
      <c r="F310" s="129"/>
      <c r="G310" s="129"/>
      <c r="H310" s="129"/>
      <c r="I310" s="129"/>
      <c r="J310" s="129"/>
      <c r="Q310" s="131"/>
      <c r="R310" s="131"/>
      <c r="S310" s="131"/>
      <c r="T310" s="131"/>
      <c r="Y310" s="131"/>
      <c r="Z310" s="131"/>
      <c r="AA310" s="131"/>
      <c r="AB310" s="131"/>
      <c r="AC310" s="131"/>
    </row>
    <row r="311" spans="5:29">
      <c r="E311" s="129"/>
      <c r="F311" s="129"/>
      <c r="G311" s="129"/>
      <c r="H311" s="129"/>
      <c r="I311" s="129"/>
      <c r="J311" s="129"/>
      <c r="Q311" s="131"/>
      <c r="R311" s="131"/>
      <c r="S311" s="131"/>
      <c r="T311" s="131"/>
      <c r="Y311" s="131"/>
      <c r="Z311" s="131"/>
      <c r="AA311" s="131"/>
      <c r="AB311" s="131"/>
      <c r="AC311" s="131"/>
    </row>
    <row r="312" spans="5:29">
      <c r="E312" s="129"/>
      <c r="F312" s="129"/>
      <c r="G312" s="129"/>
      <c r="H312" s="129"/>
      <c r="I312" s="129"/>
      <c r="J312" s="129"/>
      <c r="Q312" s="131"/>
      <c r="R312" s="131"/>
      <c r="S312" s="131"/>
      <c r="T312" s="131"/>
      <c r="Y312" s="131"/>
      <c r="Z312" s="131"/>
      <c r="AA312" s="131"/>
      <c r="AB312" s="131"/>
      <c r="AC312" s="131"/>
    </row>
    <row r="313" spans="5:29">
      <c r="E313" s="129"/>
      <c r="F313" s="129"/>
      <c r="G313" s="129"/>
      <c r="H313" s="129"/>
      <c r="I313" s="129"/>
      <c r="J313" s="129"/>
      <c r="Q313" s="131"/>
      <c r="R313" s="131"/>
      <c r="S313" s="131"/>
      <c r="T313" s="131"/>
      <c r="Y313" s="131"/>
      <c r="Z313" s="131"/>
      <c r="AA313" s="131"/>
      <c r="AB313" s="131"/>
      <c r="AC313" s="131"/>
    </row>
    <row r="314" spans="5:29">
      <c r="E314" s="129"/>
      <c r="F314" s="129"/>
      <c r="G314" s="129"/>
      <c r="H314" s="129"/>
      <c r="I314" s="129"/>
      <c r="J314" s="129"/>
      <c r="Q314" s="131"/>
      <c r="R314" s="131"/>
      <c r="S314" s="131"/>
      <c r="T314" s="131"/>
      <c r="Y314" s="131"/>
      <c r="Z314" s="131"/>
      <c r="AA314" s="131"/>
      <c r="AB314" s="131"/>
      <c r="AC314" s="131"/>
    </row>
    <row r="315" spans="5:29">
      <c r="E315" s="129"/>
      <c r="F315" s="129"/>
      <c r="G315" s="129"/>
      <c r="H315" s="129"/>
      <c r="I315" s="129"/>
      <c r="J315" s="129"/>
      <c r="Q315" s="131"/>
      <c r="R315" s="131"/>
      <c r="S315" s="131"/>
      <c r="T315" s="131"/>
      <c r="Y315" s="131"/>
      <c r="Z315" s="131"/>
      <c r="AA315" s="131"/>
      <c r="AB315" s="131"/>
      <c r="AC315" s="131"/>
    </row>
    <row r="316" spans="5:29">
      <c r="E316" s="129"/>
      <c r="F316" s="129"/>
      <c r="G316" s="129"/>
      <c r="H316" s="129"/>
      <c r="I316" s="129"/>
      <c r="J316" s="129"/>
      <c r="Q316" s="131"/>
      <c r="R316" s="131"/>
      <c r="S316" s="131"/>
      <c r="T316" s="131"/>
      <c r="Y316" s="131"/>
      <c r="Z316" s="131"/>
      <c r="AA316" s="131"/>
      <c r="AB316" s="131"/>
      <c r="AC316" s="131"/>
    </row>
    <row r="317" spans="5:29">
      <c r="E317" s="129"/>
      <c r="F317" s="129"/>
      <c r="G317" s="129"/>
      <c r="H317" s="129"/>
      <c r="I317" s="129"/>
      <c r="J317" s="129"/>
      <c r="Q317" s="131"/>
      <c r="R317" s="131"/>
      <c r="S317" s="131"/>
      <c r="T317" s="131"/>
      <c r="Y317" s="131"/>
      <c r="Z317" s="131"/>
      <c r="AA317" s="131"/>
      <c r="AB317" s="131"/>
      <c r="AC317" s="131"/>
    </row>
    <row r="318" spans="5:29">
      <c r="E318" s="129"/>
      <c r="F318" s="129"/>
      <c r="G318" s="129"/>
      <c r="H318" s="129"/>
      <c r="I318" s="129"/>
      <c r="J318" s="129"/>
      <c r="Q318" s="131"/>
      <c r="R318" s="131"/>
      <c r="S318" s="131"/>
      <c r="T318" s="131"/>
      <c r="Y318" s="131"/>
      <c r="Z318" s="131"/>
      <c r="AA318" s="131"/>
      <c r="AB318" s="131"/>
      <c r="AC318" s="131"/>
    </row>
    <row r="319" spans="5:29">
      <c r="E319" s="129"/>
      <c r="F319" s="129"/>
      <c r="G319" s="129"/>
      <c r="H319" s="129"/>
      <c r="I319" s="129"/>
      <c r="J319" s="129"/>
      <c r="Q319" s="131"/>
      <c r="R319" s="131"/>
      <c r="S319" s="131"/>
      <c r="T319" s="131"/>
      <c r="Y319" s="131"/>
      <c r="Z319" s="131"/>
      <c r="AA319" s="131"/>
      <c r="AB319" s="131"/>
      <c r="AC319" s="131"/>
    </row>
    <row r="320" spans="5:29">
      <c r="E320" s="129"/>
      <c r="F320" s="129"/>
      <c r="G320" s="129"/>
      <c r="H320" s="129"/>
      <c r="I320" s="129"/>
      <c r="J320" s="129"/>
      <c r="Q320" s="131"/>
      <c r="R320" s="131"/>
      <c r="S320" s="131"/>
      <c r="T320" s="131"/>
      <c r="Y320" s="131"/>
      <c r="Z320" s="131"/>
      <c r="AA320" s="131"/>
      <c r="AB320" s="131"/>
      <c r="AC320" s="131"/>
    </row>
    <row r="321" spans="5:29">
      <c r="E321" s="129"/>
      <c r="F321" s="129"/>
      <c r="G321" s="129"/>
      <c r="H321" s="129"/>
      <c r="I321" s="129"/>
      <c r="J321" s="129"/>
      <c r="Q321" s="131"/>
      <c r="R321" s="131"/>
      <c r="S321" s="131"/>
      <c r="T321" s="131"/>
      <c r="Y321" s="131"/>
      <c r="Z321" s="131"/>
      <c r="AA321" s="131"/>
      <c r="AB321" s="131"/>
      <c r="AC321" s="131"/>
    </row>
    <row r="322" spans="5:29">
      <c r="E322" s="129"/>
      <c r="F322" s="129"/>
      <c r="G322" s="129"/>
      <c r="H322" s="129"/>
      <c r="I322" s="129"/>
      <c r="J322" s="129"/>
      <c r="Q322" s="131"/>
      <c r="R322" s="131"/>
      <c r="S322" s="131"/>
      <c r="T322" s="131"/>
      <c r="Y322" s="131"/>
      <c r="Z322" s="131"/>
      <c r="AA322" s="131"/>
      <c r="AB322" s="131"/>
      <c r="AC322" s="131"/>
    </row>
    <row r="323" spans="5:29">
      <c r="E323" s="129"/>
      <c r="F323" s="129"/>
      <c r="G323" s="129"/>
      <c r="H323" s="129"/>
      <c r="I323" s="129"/>
      <c r="J323" s="129"/>
      <c r="Q323" s="131"/>
      <c r="R323" s="131"/>
      <c r="S323" s="131"/>
      <c r="T323" s="131"/>
      <c r="Y323" s="131"/>
      <c r="Z323" s="131"/>
      <c r="AA323" s="131"/>
      <c r="AB323" s="131"/>
      <c r="AC323" s="131"/>
    </row>
    <row r="324" spans="5:29">
      <c r="E324" s="129"/>
      <c r="F324" s="129"/>
      <c r="G324" s="129"/>
      <c r="H324" s="129"/>
      <c r="I324" s="129"/>
      <c r="J324" s="129"/>
      <c r="Q324" s="131"/>
      <c r="R324" s="131"/>
      <c r="S324" s="131"/>
      <c r="T324" s="131"/>
      <c r="Y324" s="131"/>
      <c r="Z324" s="131"/>
      <c r="AA324" s="131"/>
      <c r="AB324" s="131"/>
      <c r="AC324" s="131"/>
    </row>
    <row r="325" spans="5:29">
      <c r="E325" s="129"/>
      <c r="F325" s="129"/>
      <c r="G325" s="129"/>
      <c r="H325" s="129"/>
      <c r="I325" s="129"/>
      <c r="J325" s="129"/>
      <c r="Q325" s="131"/>
      <c r="R325" s="131"/>
      <c r="S325" s="131"/>
      <c r="T325" s="131"/>
      <c r="Y325" s="131"/>
      <c r="Z325" s="131"/>
      <c r="AA325" s="131"/>
      <c r="AB325" s="131"/>
      <c r="AC325" s="131"/>
    </row>
    <row r="326" spans="5:29">
      <c r="E326" s="129"/>
      <c r="F326" s="129"/>
      <c r="G326" s="129"/>
      <c r="H326" s="129"/>
      <c r="I326" s="129"/>
      <c r="J326" s="129"/>
      <c r="Q326" s="131"/>
      <c r="R326" s="131"/>
      <c r="S326" s="131"/>
      <c r="T326" s="131"/>
      <c r="Y326" s="131"/>
      <c r="Z326" s="131"/>
      <c r="AA326" s="131"/>
      <c r="AB326" s="131"/>
      <c r="AC326" s="131"/>
    </row>
    <row r="327" spans="5:29">
      <c r="E327" s="129"/>
      <c r="F327" s="129"/>
      <c r="G327" s="129"/>
      <c r="H327" s="129"/>
      <c r="I327" s="129"/>
      <c r="J327" s="129"/>
      <c r="Q327" s="131"/>
      <c r="R327" s="131"/>
      <c r="S327" s="131"/>
      <c r="T327" s="131"/>
      <c r="Y327" s="131"/>
      <c r="Z327" s="131"/>
      <c r="AA327" s="131"/>
      <c r="AB327" s="131"/>
      <c r="AC327" s="131"/>
    </row>
    <row r="328" spans="5:29">
      <c r="E328" s="129"/>
      <c r="F328" s="129"/>
      <c r="G328" s="129"/>
      <c r="H328" s="129"/>
      <c r="I328" s="129"/>
      <c r="J328" s="129"/>
      <c r="Q328" s="131"/>
      <c r="R328" s="131"/>
      <c r="S328" s="131"/>
      <c r="T328" s="131"/>
      <c r="Y328" s="131"/>
      <c r="Z328" s="131"/>
      <c r="AA328" s="131"/>
      <c r="AB328" s="131"/>
      <c r="AC328" s="131"/>
    </row>
    <row r="329" spans="5:29">
      <c r="E329" s="129"/>
      <c r="F329" s="129"/>
      <c r="G329" s="129"/>
      <c r="H329" s="129"/>
      <c r="I329" s="129"/>
      <c r="J329" s="129"/>
      <c r="Q329" s="131"/>
      <c r="R329" s="131"/>
      <c r="S329" s="131"/>
      <c r="T329" s="131"/>
      <c r="Y329" s="131"/>
      <c r="Z329" s="131"/>
      <c r="AA329" s="131"/>
      <c r="AB329" s="131"/>
      <c r="AC329" s="131"/>
    </row>
    <row r="330" spans="5:29">
      <c r="E330" s="129"/>
      <c r="F330" s="129"/>
      <c r="G330" s="129"/>
      <c r="H330" s="129"/>
      <c r="I330" s="129"/>
      <c r="J330" s="129"/>
      <c r="Q330" s="131"/>
      <c r="R330" s="131"/>
      <c r="S330" s="131"/>
      <c r="T330" s="131"/>
      <c r="Y330" s="131"/>
      <c r="Z330" s="131"/>
      <c r="AA330" s="131"/>
      <c r="AB330" s="131"/>
      <c r="AC330" s="131"/>
    </row>
    <row r="331" spans="5:29">
      <c r="E331" s="129"/>
      <c r="F331" s="129"/>
      <c r="G331" s="129"/>
      <c r="H331" s="129"/>
      <c r="I331" s="129"/>
      <c r="J331" s="129"/>
      <c r="Q331" s="131"/>
      <c r="R331" s="131"/>
      <c r="S331" s="131"/>
      <c r="T331" s="131"/>
      <c r="Y331" s="131"/>
      <c r="Z331" s="131"/>
      <c r="AA331" s="131"/>
      <c r="AB331" s="131"/>
      <c r="AC331" s="131"/>
    </row>
    <row r="332" spans="5:29">
      <c r="E332" s="129"/>
      <c r="F332" s="129"/>
      <c r="G332" s="129"/>
      <c r="H332" s="129"/>
      <c r="I332" s="129"/>
      <c r="J332" s="129"/>
      <c r="Q332" s="131"/>
      <c r="R332" s="131"/>
      <c r="S332" s="131"/>
      <c r="T332" s="131"/>
      <c r="Y332" s="131"/>
      <c r="Z332" s="131"/>
      <c r="AA332" s="131"/>
      <c r="AB332" s="131"/>
      <c r="AC332" s="131"/>
    </row>
    <row r="333" spans="5:29">
      <c r="E333" s="129"/>
      <c r="F333" s="129"/>
      <c r="G333" s="129"/>
      <c r="H333" s="129"/>
      <c r="I333" s="129"/>
      <c r="J333" s="129"/>
      <c r="Q333" s="131"/>
      <c r="R333" s="131"/>
      <c r="S333" s="131"/>
      <c r="T333" s="131"/>
      <c r="Y333" s="131"/>
      <c r="Z333" s="131"/>
      <c r="AA333" s="131"/>
      <c r="AB333" s="131"/>
      <c r="AC333" s="131"/>
    </row>
    <row r="334" spans="5:29">
      <c r="E334" s="129"/>
      <c r="F334" s="129"/>
      <c r="G334" s="129"/>
      <c r="H334" s="129"/>
      <c r="I334" s="129"/>
      <c r="J334" s="129"/>
      <c r="Q334" s="131"/>
      <c r="R334" s="131"/>
      <c r="S334" s="131"/>
      <c r="T334" s="131"/>
      <c r="Y334" s="131"/>
      <c r="Z334" s="131"/>
      <c r="AA334" s="131"/>
      <c r="AB334" s="131"/>
      <c r="AC334" s="131"/>
    </row>
    <row r="335" spans="5:29">
      <c r="E335" s="129"/>
      <c r="F335" s="129"/>
      <c r="G335" s="129"/>
      <c r="H335" s="129"/>
      <c r="I335" s="129"/>
      <c r="J335" s="129"/>
      <c r="Q335" s="131"/>
      <c r="R335" s="131"/>
      <c r="S335" s="131"/>
      <c r="T335" s="131"/>
      <c r="Y335" s="131"/>
      <c r="Z335" s="131"/>
      <c r="AA335" s="131"/>
      <c r="AB335" s="131"/>
      <c r="AC335" s="131"/>
    </row>
    <row r="336" spans="5:29">
      <c r="E336" s="129"/>
      <c r="F336" s="129"/>
      <c r="G336" s="129"/>
      <c r="H336" s="129"/>
      <c r="I336" s="129"/>
      <c r="J336" s="129"/>
      <c r="Q336" s="131"/>
      <c r="R336" s="131"/>
      <c r="S336" s="131"/>
      <c r="T336" s="131"/>
      <c r="Y336" s="131"/>
      <c r="Z336" s="131"/>
      <c r="AA336" s="131"/>
      <c r="AB336" s="131"/>
      <c r="AC336" s="131"/>
    </row>
    <row r="337" spans="5:29">
      <c r="E337" s="129"/>
      <c r="F337" s="129"/>
      <c r="G337" s="129"/>
      <c r="H337" s="129"/>
      <c r="I337" s="129"/>
      <c r="J337" s="129"/>
      <c r="Q337" s="131"/>
      <c r="R337" s="131"/>
      <c r="S337" s="131"/>
      <c r="T337" s="131"/>
      <c r="Y337" s="131"/>
      <c r="Z337" s="131"/>
      <c r="AA337" s="131"/>
      <c r="AB337" s="131"/>
      <c r="AC337" s="131"/>
    </row>
    <row r="338" spans="5:29">
      <c r="E338" s="129"/>
      <c r="F338" s="129"/>
      <c r="G338" s="129"/>
      <c r="H338" s="129"/>
      <c r="I338" s="129"/>
      <c r="J338" s="129"/>
      <c r="Q338" s="131"/>
      <c r="R338" s="131"/>
      <c r="S338" s="131"/>
      <c r="T338" s="131"/>
      <c r="Y338" s="131"/>
      <c r="Z338" s="131"/>
      <c r="AA338" s="131"/>
      <c r="AB338" s="131"/>
      <c r="AC338" s="131"/>
    </row>
    <row r="339" spans="5:29">
      <c r="E339" s="129"/>
      <c r="F339" s="129"/>
      <c r="G339" s="129"/>
      <c r="H339" s="129"/>
      <c r="I339" s="129"/>
      <c r="J339" s="129"/>
      <c r="Q339" s="131"/>
      <c r="R339" s="131"/>
      <c r="S339" s="131"/>
      <c r="T339" s="131"/>
      <c r="Y339" s="131"/>
      <c r="Z339" s="131"/>
      <c r="AA339" s="131"/>
      <c r="AB339" s="131"/>
      <c r="AC339" s="131"/>
    </row>
    <row r="340" spans="5:29">
      <c r="E340" s="129"/>
      <c r="F340" s="129"/>
      <c r="G340" s="129"/>
      <c r="H340" s="129"/>
      <c r="I340" s="129"/>
      <c r="J340" s="129"/>
      <c r="Q340" s="131"/>
      <c r="R340" s="131"/>
      <c r="S340" s="131"/>
      <c r="T340" s="131"/>
      <c r="Y340" s="131"/>
      <c r="Z340" s="131"/>
      <c r="AA340" s="131"/>
      <c r="AB340" s="131"/>
      <c r="AC340" s="131"/>
    </row>
    <row r="341" spans="5:29">
      <c r="E341" s="129"/>
      <c r="F341" s="129"/>
      <c r="G341" s="129"/>
      <c r="H341" s="129"/>
      <c r="I341" s="129"/>
      <c r="J341" s="129"/>
      <c r="Q341" s="131"/>
      <c r="R341" s="131"/>
      <c r="S341" s="131"/>
      <c r="T341" s="131"/>
      <c r="Y341" s="131"/>
      <c r="Z341" s="131"/>
      <c r="AA341" s="131"/>
      <c r="AB341" s="131"/>
      <c r="AC341" s="131"/>
    </row>
    <row r="342" spans="5:29">
      <c r="E342" s="129"/>
      <c r="F342" s="129"/>
      <c r="G342" s="129"/>
      <c r="H342" s="129"/>
      <c r="I342" s="129"/>
      <c r="J342" s="129"/>
      <c r="Q342" s="131"/>
      <c r="R342" s="131"/>
      <c r="S342" s="131"/>
      <c r="T342" s="131"/>
      <c r="Y342" s="131"/>
      <c r="Z342" s="131"/>
      <c r="AA342" s="131"/>
      <c r="AB342" s="131"/>
      <c r="AC342" s="131"/>
    </row>
    <row r="343" spans="5:29">
      <c r="E343" s="129"/>
      <c r="F343" s="129"/>
      <c r="G343" s="129"/>
      <c r="H343" s="129"/>
      <c r="I343" s="129"/>
      <c r="J343" s="129"/>
      <c r="Q343" s="131"/>
      <c r="R343" s="131"/>
      <c r="S343" s="131"/>
      <c r="T343" s="131"/>
      <c r="Y343" s="131"/>
      <c r="Z343" s="131"/>
      <c r="AA343" s="131"/>
      <c r="AB343" s="131"/>
      <c r="AC343" s="131"/>
    </row>
    <row r="344" spans="5:29">
      <c r="E344" s="129"/>
      <c r="F344" s="129"/>
      <c r="G344" s="129"/>
      <c r="H344" s="129"/>
      <c r="I344" s="129"/>
      <c r="J344" s="129"/>
      <c r="Q344" s="131"/>
      <c r="R344" s="131"/>
      <c r="S344" s="131"/>
      <c r="T344" s="131"/>
      <c r="Y344" s="131"/>
      <c r="Z344" s="131"/>
      <c r="AA344" s="131"/>
      <c r="AB344" s="131"/>
      <c r="AC344" s="131"/>
    </row>
    <row r="345" spans="5:29">
      <c r="E345" s="129"/>
      <c r="F345" s="129"/>
      <c r="G345" s="129"/>
      <c r="H345" s="129"/>
      <c r="I345" s="129"/>
      <c r="J345" s="129"/>
      <c r="Q345" s="131"/>
      <c r="R345" s="131"/>
      <c r="S345" s="131"/>
      <c r="T345" s="131"/>
      <c r="Y345" s="131"/>
      <c r="Z345" s="131"/>
      <c r="AA345" s="131"/>
      <c r="AB345" s="131"/>
      <c r="AC345" s="131"/>
    </row>
    <row r="346" spans="5:29">
      <c r="E346" s="129"/>
      <c r="F346" s="129"/>
      <c r="G346" s="129"/>
      <c r="H346" s="129"/>
      <c r="I346" s="129"/>
      <c r="J346" s="129"/>
      <c r="Q346" s="131"/>
      <c r="R346" s="131"/>
      <c r="S346" s="131"/>
      <c r="T346" s="131"/>
      <c r="Y346" s="131"/>
      <c r="Z346" s="131"/>
      <c r="AA346" s="131"/>
      <c r="AB346" s="131"/>
      <c r="AC346" s="131"/>
    </row>
    <row r="347" spans="5:29">
      <c r="E347" s="129"/>
      <c r="F347" s="129"/>
      <c r="G347" s="129"/>
      <c r="H347" s="129"/>
      <c r="I347" s="129"/>
      <c r="J347" s="129"/>
      <c r="Q347" s="131"/>
      <c r="R347" s="131"/>
      <c r="S347" s="131"/>
      <c r="T347" s="131"/>
      <c r="Y347" s="131"/>
      <c r="Z347" s="131"/>
      <c r="AA347" s="131"/>
      <c r="AB347" s="131"/>
      <c r="AC347" s="131"/>
    </row>
    <row r="348" spans="5:29">
      <c r="E348" s="129"/>
      <c r="F348" s="129"/>
      <c r="G348" s="129"/>
      <c r="H348" s="129"/>
      <c r="I348" s="129"/>
      <c r="J348" s="129"/>
      <c r="Q348" s="131"/>
      <c r="R348" s="131"/>
      <c r="S348" s="131"/>
      <c r="T348" s="131"/>
      <c r="Y348" s="131"/>
      <c r="Z348" s="131"/>
      <c r="AA348" s="131"/>
      <c r="AB348" s="131"/>
      <c r="AC348" s="131"/>
    </row>
    <row r="349" spans="5:29">
      <c r="E349" s="129"/>
      <c r="F349" s="129"/>
      <c r="G349" s="129"/>
      <c r="H349" s="129"/>
      <c r="I349" s="129"/>
      <c r="J349" s="129"/>
      <c r="Q349" s="131"/>
      <c r="R349" s="131"/>
      <c r="S349" s="131"/>
      <c r="T349" s="131"/>
      <c r="Y349" s="131"/>
      <c r="Z349" s="131"/>
      <c r="AA349" s="131"/>
      <c r="AB349" s="131"/>
      <c r="AC349" s="131"/>
    </row>
    <row r="350" spans="5:29">
      <c r="E350" s="129"/>
      <c r="F350" s="129"/>
      <c r="G350" s="129"/>
      <c r="H350" s="129"/>
      <c r="I350" s="129"/>
      <c r="J350" s="129"/>
      <c r="Q350" s="131"/>
      <c r="R350" s="131"/>
      <c r="S350" s="131"/>
      <c r="T350" s="131"/>
      <c r="Y350" s="131"/>
      <c r="Z350" s="131"/>
      <c r="AA350" s="131"/>
      <c r="AB350" s="131"/>
      <c r="AC350" s="131"/>
    </row>
    <row r="351" spans="5:29">
      <c r="E351" s="129"/>
      <c r="F351" s="129"/>
      <c r="G351" s="129"/>
      <c r="H351" s="129"/>
      <c r="I351" s="129"/>
      <c r="J351" s="129"/>
      <c r="Q351" s="131"/>
      <c r="R351" s="131"/>
      <c r="S351" s="131"/>
      <c r="T351" s="131"/>
      <c r="Y351" s="131"/>
      <c r="Z351" s="131"/>
      <c r="AA351" s="131"/>
      <c r="AB351" s="131"/>
      <c r="AC351" s="131"/>
    </row>
    <row r="352" spans="5:29">
      <c r="E352" s="129"/>
      <c r="F352" s="129"/>
      <c r="G352" s="129"/>
      <c r="H352" s="129"/>
      <c r="I352" s="129"/>
      <c r="J352" s="129"/>
      <c r="Q352" s="131"/>
      <c r="R352" s="131"/>
      <c r="S352" s="131"/>
      <c r="T352" s="131"/>
      <c r="Y352" s="131"/>
      <c r="Z352" s="131"/>
      <c r="AA352" s="131"/>
      <c r="AB352" s="131"/>
      <c r="AC352" s="131"/>
    </row>
    <row r="353" spans="5:29">
      <c r="E353" s="129"/>
      <c r="F353" s="129"/>
      <c r="G353" s="129"/>
      <c r="H353" s="129"/>
      <c r="I353" s="129"/>
      <c r="J353" s="129"/>
      <c r="Q353" s="131"/>
      <c r="R353" s="131"/>
      <c r="S353" s="131"/>
      <c r="T353" s="131"/>
      <c r="Y353" s="131"/>
      <c r="Z353" s="131"/>
      <c r="AA353" s="131"/>
      <c r="AB353" s="131"/>
      <c r="AC353" s="131"/>
    </row>
    <row r="354" spans="5:29">
      <c r="E354" s="129"/>
      <c r="F354" s="129"/>
      <c r="G354" s="129"/>
      <c r="H354" s="129"/>
      <c r="I354" s="129"/>
      <c r="J354" s="129"/>
      <c r="Q354" s="131"/>
      <c r="R354" s="131"/>
      <c r="S354" s="131"/>
      <c r="T354" s="131"/>
      <c r="Y354" s="131"/>
      <c r="Z354" s="131"/>
      <c r="AA354" s="131"/>
      <c r="AB354" s="131"/>
      <c r="AC354" s="131"/>
    </row>
    <row r="355" spans="5:29">
      <c r="E355" s="129"/>
      <c r="F355" s="129"/>
      <c r="G355" s="129"/>
      <c r="H355" s="129"/>
      <c r="I355" s="129"/>
      <c r="J355" s="129"/>
      <c r="Q355" s="131"/>
      <c r="R355" s="131"/>
      <c r="S355" s="131"/>
      <c r="T355" s="131"/>
      <c r="Y355" s="131"/>
      <c r="Z355" s="131"/>
      <c r="AA355" s="131"/>
      <c r="AB355" s="131"/>
      <c r="AC355" s="131"/>
    </row>
    <row r="356" spans="5:29">
      <c r="E356" s="129"/>
      <c r="F356" s="129"/>
      <c r="G356" s="129"/>
      <c r="H356" s="129"/>
      <c r="I356" s="129"/>
      <c r="J356" s="129"/>
      <c r="Q356" s="131"/>
      <c r="R356" s="131"/>
      <c r="S356" s="131"/>
      <c r="T356" s="131"/>
      <c r="Y356" s="131"/>
      <c r="Z356" s="131"/>
      <c r="AA356" s="131"/>
      <c r="AB356" s="131"/>
      <c r="AC356" s="131"/>
    </row>
    <row r="357" spans="5:29">
      <c r="E357" s="129"/>
      <c r="F357" s="129"/>
      <c r="G357" s="129"/>
      <c r="H357" s="129"/>
      <c r="I357" s="129"/>
      <c r="J357" s="129"/>
      <c r="Q357" s="131"/>
      <c r="R357" s="131"/>
      <c r="S357" s="131"/>
      <c r="T357" s="131"/>
      <c r="Y357" s="131"/>
      <c r="Z357" s="131"/>
      <c r="AA357" s="131"/>
      <c r="AB357" s="131"/>
      <c r="AC357" s="131"/>
    </row>
    <row r="358" spans="5:29">
      <c r="E358" s="129"/>
      <c r="F358" s="129"/>
      <c r="G358" s="129"/>
      <c r="H358" s="129"/>
      <c r="I358" s="129"/>
      <c r="J358" s="129"/>
      <c r="Q358" s="131"/>
      <c r="R358" s="131"/>
      <c r="S358" s="131"/>
      <c r="T358" s="131"/>
      <c r="Y358" s="131"/>
      <c r="Z358" s="131"/>
      <c r="AA358" s="131"/>
      <c r="AB358" s="131"/>
      <c r="AC358" s="131"/>
    </row>
    <row r="359" spans="5:29">
      <c r="E359" s="129"/>
      <c r="F359" s="129"/>
      <c r="G359" s="129"/>
      <c r="H359" s="129"/>
      <c r="I359" s="129"/>
      <c r="J359" s="129"/>
      <c r="Q359" s="131"/>
      <c r="R359" s="131"/>
      <c r="S359" s="131"/>
      <c r="T359" s="131"/>
      <c r="Y359" s="131"/>
      <c r="Z359" s="131"/>
      <c r="AA359" s="131"/>
      <c r="AB359" s="131"/>
      <c r="AC359" s="131"/>
    </row>
    <row r="360" spans="5:29">
      <c r="E360" s="129"/>
      <c r="F360" s="129"/>
      <c r="G360" s="129"/>
      <c r="H360" s="129"/>
      <c r="I360" s="129"/>
      <c r="J360" s="129"/>
      <c r="Q360" s="131"/>
      <c r="R360" s="131"/>
      <c r="S360" s="131"/>
      <c r="T360" s="131"/>
      <c r="Y360" s="131"/>
      <c r="Z360" s="131"/>
      <c r="AA360" s="131"/>
      <c r="AB360" s="131"/>
      <c r="AC360" s="131"/>
    </row>
    <row r="361" spans="5:29">
      <c r="E361" s="129"/>
      <c r="F361" s="129"/>
      <c r="G361" s="129"/>
      <c r="H361" s="129"/>
      <c r="I361" s="129"/>
      <c r="J361" s="129"/>
      <c r="Q361" s="131"/>
      <c r="R361" s="131"/>
      <c r="S361" s="131"/>
      <c r="T361" s="131"/>
      <c r="Y361" s="131"/>
      <c r="Z361" s="131"/>
      <c r="AA361" s="131"/>
      <c r="AB361" s="131"/>
      <c r="AC361" s="131"/>
    </row>
    <row r="362" spans="5:29">
      <c r="E362" s="129"/>
      <c r="F362" s="129"/>
      <c r="G362" s="129"/>
      <c r="H362" s="129"/>
      <c r="I362" s="129"/>
      <c r="J362" s="129"/>
      <c r="Q362" s="131"/>
      <c r="R362" s="131"/>
      <c r="S362" s="131"/>
      <c r="T362" s="131"/>
      <c r="Y362" s="131"/>
      <c r="Z362" s="131"/>
      <c r="AA362" s="131"/>
      <c r="AB362" s="131"/>
      <c r="AC362" s="131"/>
    </row>
    <row r="363" spans="5:29">
      <c r="E363" s="129"/>
      <c r="F363" s="129"/>
      <c r="G363" s="129"/>
      <c r="H363" s="129"/>
      <c r="I363" s="129"/>
      <c r="J363" s="129"/>
      <c r="Q363" s="131"/>
      <c r="R363" s="131"/>
      <c r="S363" s="131"/>
      <c r="T363" s="131"/>
      <c r="Y363" s="131"/>
      <c r="Z363" s="131"/>
      <c r="AA363" s="131"/>
      <c r="AB363" s="131"/>
      <c r="AC363" s="131"/>
    </row>
    <row r="364" spans="5:29">
      <c r="E364" s="129"/>
      <c r="F364" s="129"/>
      <c r="G364" s="129"/>
      <c r="H364" s="129"/>
      <c r="I364" s="129"/>
      <c r="J364" s="129"/>
      <c r="Q364" s="131"/>
      <c r="R364" s="131"/>
      <c r="S364" s="131"/>
      <c r="T364" s="131"/>
      <c r="Y364" s="131"/>
      <c r="Z364" s="131"/>
      <c r="AA364" s="131"/>
      <c r="AB364" s="131"/>
      <c r="AC364" s="131"/>
    </row>
    <row r="365" spans="5:29">
      <c r="E365" s="129"/>
      <c r="F365" s="129"/>
      <c r="G365" s="129"/>
      <c r="H365" s="129"/>
      <c r="I365" s="129"/>
      <c r="J365" s="129"/>
      <c r="Q365" s="131"/>
      <c r="R365" s="131"/>
      <c r="S365" s="131"/>
      <c r="T365" s="131"/>
      <c r="Y365" s="131"/>
      <c r="Z365" s="131"/>
      <c r="AA365" s="131"/>
      <c r="AB365" s="131"/>
      <c r="AC365" s="131"/>
    </row>
    <row r="366" spans="5:29">
      <c r="E366" s="129"/>
      <c r="F366" s="129"/>
      <c r="G366" s="129"/>
      <c r="H366" s="129"/>
      <c r="I366" s="129"/>
      <c r="J366" s="129"/>
      <c r="Q366" s="131"/>
      <c r="R366" s="131"/>
      <c r="S366" s="131"/>
      <c r="T366" s="131"/>
      <c r="Y366" s="131"/>
      <c r="Z366" s="131"/>
      <c r="AA366" s="131"/>
      <c r="AB366" s="131"/>
      <c r="AC366" s="131"/>
    </row>
    <row r="367" spans="5:29">
      <c r="E367" s="129"/>
      <c r="F367" s="129"/>
      <c r="G367" s="129"/>
      <c r="H367" s="129"/>
      <c r="I367" s="129"/>
      <c r="J367" s="129"/>
      <c r="Q367" s="131"/>
      <c r="R367" s="131"/>
      <c r="S367" s="131"/>
      <c r="T367" s="131"/>
      <c r="Y367" s="131"/>
      <c r="Z367" s="131"/>
      <c r="AA367" s="131"/>
      <c r="AB367" s="131"/>
      <c r="AC367" s="131"/>
    </row>
    <row r="368" spans="5:29">
      <c r="E368" s="129"/>
      <c r="F368" s="129"/>
      <c r="G368" s="129"/>
      <c r="H368" s="129"/>
      <c r="I368" s="129"/>
      <c r="J368" s="129"/>
      <c r="Q368" s="131"/>
      <c r="R368" s="131"/>
      <c r="S368" s="131"/>
      <c r="T368" s="131"/>
      <c r="Y368" s="131"/>
      <c r="Z368" s="131"/>
      <c r="AA368" s="131"/>
      <c r="AB368" s="131"/>
      <c r="AC368" s="131"/>
    </row>
    <row r="369" spans="5:29">
      <c r="E369" s="129"/>
      <c r="F369" s="129"/>
      <c r="G369" s="129"/>
      <c r="H369" s="129"/>
      <c r="I369" s="129"/>
      <c r="J369" s="129"/>
      <c r="Q369" s="131"/>
      <c r="R369" s="131"/>
      <c r="S369" s="131"/>
      <c r="T369" s="131"/>
      <c r="Y369" s="131"/>
      <c r="Z369" s="131"/>
      <c r="AA369" s="131"/>
      <c r="AB369" s="131"/>
      <c r="AC369" s="131"/>
    </row>
    <row r="370" spans="5:29">
      <c r="E370" s="129"/>
      <c r="F370" s="129"/>
      <c r="G370" s="129"/>
      <c r="H370" s="129"/>
      <c r="I370" s="129"/>
      <c r="J370" s="129"/>
      <c r="Q370" s="131"/>
      <c r="R370" s="131"/>
      <c r="S370" s="131"/>
      <c r="T370" s="131"/>
      <c r="Y370" s="131"/>
      <c r="Z370" s="131"/>
      <c r="AA370" s="131"/>
      <c r="AB370" s="131"/>
      <c r="AC370" s="131"/>
    </row>
    <row r="371" spans="5:29">
      <c r="E371" s="129"/>
      <c r="F371" s="129"/>
      <c r="G371" s="129"/>
      <c r="H371" s="129"/>
      <c r="I371" s="129"/>
      <c r="J371" s="129"/>
      <c r="Q371" s="131"/>
      <c r="R371" s="131"/>
      <c r="S371" s="131"/>
      <c r="T371" s="131"/>
      <c r="Y371" s="131"/>
      <c r="Z371" s="131"/>
      <c r="AA371" s="131"/>
      <c r="AB371" s="131"/>
      <c r="AC371" s="131"/>
    </row>
    <row r="372" spans="5:29">
      <c r="E372" s="129"/>
      <c r="F372" s="129"/>
      <c r="G372" s="129"/>
      <c r="H372" s="129"/>
      <c r="I372" s="129"/>
      <c r="J372" s="129"/>
      <c r="Q372" s="131"/>
      <c r="R372" s="131"/>
      <c r="S372" s="131"/>
      <c r="T372" s="131"/>
      <c r="Y372" s="131"/>
      <c r="Z372" s="131"/>
      <c r="AA372" s="131"/>
      <c r="AB372" s="131"/>
      <c r="AC372" s="131"/>
    </row>
    <row r="373" spans="5:29">
      <c r="E373" s="129"/>
      <c r="F373" s="129"/>
      <c r="G373" s="129"/>
      <c r="H373" s="129"/>
      <c r="I373" s="129"/>
      <c r="J373" s="129"/>
      <c r="Q373" s="131"/>
      <c r="R373" s="131"/>
      <c r="S373" s="131"/>
      <c r="T373" s="131"/>
      <c r="Y373" s="131"/>
      <c r="Z373" s="131"/>
      <c r="AA373" s="131"/>
      <c r="AB373" s="131"/>
      <c r="AC373" s="131"/>
    </row>
    <row r="374" spans="5:29">
      <c r="E374" s="129"/>
      <c r="F374" s="129"/>
      <c r="G374" s="129"/>
      <c r="H374" s="129"/>
      <c r="I374" s="129"/>
      <c r="J374" s="129"/>
      <c r="Q374" s="131"/>
      <c r="R374" s="131"/>
      <c r="S374" s="131"/>
      <c r="T374" s="131"/>
      <c r="Y374" s="131"/>
      <c r="Z374" s="131"/>
      <c r="AA374" s="131"/>
      <c r="AB374" s="131"/>
      <c r="AC374" s="131"/>
    </row>
    <row r="375" spans="5:29">
      <c r="E375" s="129"/>
      <c r="F375" s="129"/>
      <c r="G375" s="129"/>
      <c r="H375" s="129"/>
      <c r="I375" s="129"/>
      <c r="J375" s="129"/>
      <c r="Q375" s="131"/>
      <c r="R375" s="131"/>
      <c r="S375" s="131"/>
      <c r="T375" s="131"/>
      <c r="Y375" s="131"/>
      <c r="Z375" s="131"/>
      <c r="AA375" s="131"/>
      <c r="AB375" s="131"/>
      <c r="AC375" s="131"/>
    </row>
    <row r="376" spans="5:29">
      <c r="E376" s="129"/>
      <c r="F376" s="129"/>
      <c r="G376" s="129"/>
      <c r="H376" s="129"/>
      <c r="I376" s="129"/>
      <c r="J376" s="129"/>
      <c r="Q376" s="131"/>
      <c r="R376" s="131"/>
      <c r="S376" s="131"/>
      <c r="T376" s="131"/>
      <c r="Y376" s="131"/>
      <c r="Z376" s="131"/>
      <c r="AA376" s="131"/>
      <c r="AB376" s="131"/>
      <c r="AC376" s="131"/>
    </row>
    <row r="377" spans="5:29">
      <c r="E377" s="129"/>
      <c r="F377" s="129"/>
      <c r="G377" s="129"/>
      <c r="H377" s="129"/>
      <c r="I377" s="129"/>
      <c r="J377" s="129"/>
      <c r="Q377" s="131"/>
      <c r="R377" s="131"/>
      <c r="S377" s="131"/>
      <c r="T377" s="131"/>
      <c r="Y377" s="131"/>
      <c r="Z377" s="131"/>
      <c r="AA377" s="131"/>
      <c r="AB377" s="131"/>
      <c r="AC377" s="131"/>
    </row>
    <row r="378" spans="5:29">
      <c r="E378" s="129"/>
      <c r="F378" s="129"/>
      <c r="G378" s="129"/>
      <c r="H378" s="129"/>
      <c r="I378" s="129"/>
      <c r="J378" s="129"/>
      <c r="Q378" s="131"/>
      <c r="R378" s="131"/>
      <c r="S378" s="131"/>
      <c r="T378" s="131"/>
      <c r="Y378" s="131"/>
      <c r="Z378" s="131"/>
      <c r="AA378" s="131"/>
      <c r="AB378" s="131"/>
      <c r="AC378" s="131"/>
    </row>
    <row r="379" spans="5:29">
      <c r="E379" s="129"/>
      <c r="F379" s="129"/>
      <c r="G379" s="129"/>
      <c r="H379" s="129"/>
      <c r="I379" s="129"/>
      <c r="J379" s="129"/>
      <c r="Q379" s="131"/>
      <c r="R379" s="131"/>
      <c r="S379" s="131"/>
      <c r="T379" s="131"/>
      <c r="Y379" s="131"/>
      <c r="Z379" s="131"/>
      <c r="AA379" s="131"/>
      <c r="AB379" s="131"/>
      <c r="AC379" s="131"/>
    </row>
    <row r="380" spans="5:29">
      <c r="E380" s="129"/>
      <c r="F380" s="129"/>
      <c r="G380" s="129"/>
      <c r="H380" s="129"/>
      <c r="I380" s="129"/>
      <c r="J380" s="129"/>
      <c r="Q380" s="131"/>
      <c r="R380" s="131"/>
      <c r="S380" s="131"/>
      <c r="T380" s="131"/>
      <c r="Y380" s="131"/>
      <c r="Z380" s="131"/>
      <c r="AA380" s="131"/>
      <c r="AB380" s="131"/>
      <c r="AC380" s="131"/>
    </row>
    <row r="381" spans="5:29">
      <c r="E381" s="129"/>
      <c r="F381" s="129"/>
      <c r="G381" s="129"/>
      <c r="H381" s="129"/>
      <c r="I381" s="129"/>
      <c r="J381" s="129"/>
      <c r="Q381" s="131"/>
      <c r="R381" s="131"/>
      <c r="S381" s="131"/>
      <c r="T381" s="131"/>
      <c r="Y381" s="131"/>
      <c r="Z381" s="131"/>
      <c r="AA381" s="131"/>
      <c r="AB381" s="131"/>
      <c r="AC381" s="131"/>
    </row>
    <row r="382" spans="5:29">
      <c r="E382" s="129"/>
      <c r="F382" s="129"/>
      <c r="G382" s="129"/>
      <c r="H382" s="129"/>
      <c r="I382" s="129"/>
      <c r="J382" s="129"/>
      <c r="Q382" s="131"/>
      <c r="R382" s="131"/>
      <c r="S382" s="131"/>
      <c r="T382" s="131"/>
      <c r="Y382" s="131"/>
      <c r="Z382" s="131"/>
      <c r="AA382" s="131"/>
      <c r="AB382" s="131"/>
      <c r="AC382" s="131"/>
    </row>
    <row r="383" spans="5:29">
      <c r="E383" s="129"/>
      <c r="F383" s="129"/>
      <c r="G383" s="129"/>
      <c r="H383" s="129"/>
      <c r="I383" s="129"/>
      <c r="J383" s="129"/>
      <c r="Q383" s="131"/>
      <c r="R383" s="131"/>
      <c r="S383" s="131"/>
      <c r="T383" s="131"/>
      <c r="Y383" s="131"/>
      <c r="Z383" s="131"/>
      <c r="AA383" s="131"/>
      <c r="AB383" s="131"/>
      <c r="AC383" s="131"/>
    </row>
    <row r="384" spans="5:29">
      <c r="E384" s="129"/>
      <c r="F384" s="129"/>
      <c r="G384" s="129"/>
      <c r="H384" s="129"/>
      <c r="I384" s="129"/>
      <c r="J384" s="129"/>
      <c r="Q384" s="131"/>
      <c r="R384" s="131"/>
      <c r="S384" s="131"/>
      <c r="T384" s="131"/>
      <c r="Y384" s="131"/>
      <c r="Z384" s="131"/>
      <c r="AA384" s="131"/>
      <c r="AB384" s="131"/>
      <c r="AC384" s="131"/>
    </row>
    <row r="385" spans="5:29">
      <c r="E385" s="129"/>
      <c r="F385" s="129"/>
      <c r="G385" s="129"/>
      <c r="H385" s="129"/>
      <c r="I385" s="129"/>
      <c r="J385" s="129"/>
      <c r="Q385" s="131"/>
      <c r="R385" s="131"/>
      <c r="S385" s="131"/>
      <c r="T385" s="131"/>
      <c r="Y385" s="131"/>
      <c r="Z385" s="131"/>
      <c r="AA385" s="131"/>
      <c r="AB385" s="131"/>
      <c r="AC385" s="131"/>
    </row>
    <row r="386" spans="5:29">
      <c r="E386" s="129"/>
      <c r="F386" s="129"/>
      <c r="G386" s="129"/>
      <c r="H386" s="129"/>
      <c r="I386" s="129"/>
      <c r="J386" s="129"/>
      <c r="Q386" s="131"/>
      <c r="R386" s="131"/>
      <c r="S386" s="131"/>
      <c r="T386" s="131"/>
      <c r="Y386" s="131"/>
      <c r="Z386" s="131"/>
      <c r="AA386" s="131"/>
      <c r="AB386" s="131"/>
      <c r="AC386" s="131"/>
    </row>
    <row r="387" spans="5:29">
      <c r="E387" s="129"/>
      <c r="F387" s="129"/>
      <c r="G387" s="129"/>
      <c r="H387" s="129"/>
      <c r="I387" s="129"/>
      <c r="J387" s="129"/>
      <c r="Q387" s="131"/>
      <c r="R387" s="131"/>
      <c r="S387" s="131"/>
      <c r="T387" s="131"/>
      <c r="Y387" s="131"/>
      <c r="Z387" s="131"/>
      <c r="AA387" s="131"/>
      <c r="AB387" s="131"/>
      <c r="AC387" s="131"/>
    </row>
    <row r="388" spans="5:29">
      <c r="E388" s="129"/>
      <c r="F388" s="129"/>
      <c r="G388" s="129"/>
      <c r="H388" s="129"/>
      <c r="I388" s="129"/>
      <c r="J388" s="129"/>
      <c r="Q388" s="131"/>
      <c r="R388" s="131"/>
      <c r="S388" s="131"/>
      <c r="T388" s="131"/>
      <c r="Y388" s="131"/>
      <c r="Z388" s="131"/>
      <c r="AA388" s="131"/>
      <c r="AB388" s="131"/>
      <c r="AC388" s="131"/>
    </row>
    <row r="389" spans="5:29">
      <c r="E389" s="129"/>
      <c r="F389" s="129"/>
      <c r="G389" s="129"/>
      <c r="H389" s="129"/>
      <c r="I389" s="129"/>
      <c r="J389" s="129"/>
      <c r="Q389" s="131"/>
      <c r="R389" s="131"/>
      <c r="S389" s="131"/>
      <c r="T389" s="131"/>
      <c r="Y389" s="131"/>
      <c r="Z389" s="131"/>
      <c r="AA389" s="131"/>
      <c r="AB389" s="131"/>
      <c r="AC389" s="131"/>
    </row>
    <row r="390" spans="5:29">
      <c r="E390" s="129"/>
      <c r="F390" s="129"/>
      <c r="G390" s="129"/>
      <c r="H390" s="129"/>
      <c r="I390" s="129"/>
      <c r="J390" s="129"/>
      <c r="Q390" s="131"/>
      <c r="R390" s="131"/>
      <c r="S390" s="131"/>
      <c r="T390" s="131"/>
      <c r="Y390" s="131"/>
      <c r="Z390" s="131"/>
      <c r="AA390" s="131"/>
      <c r="AB390" s="131"/>
      <c r="AC390" s="131"/>
    </row>
    <row r="391" spans="5:29">
      <c r="E391" s="129"/>
      <c r="F391" s="129"/>
      <c r="G391" s="129"/>
      <c r="H391" s="129"/>
      <c r="I391" s="129"/>
      <c r="J391" s="129"/>
      <c r="Q391" s="131"/>
      <c r="R391" s="131"/>
      <c r="S391" s="131"/>
      <c r="T391" s="131"/>
      <c r="Y391" s="131"/>
      <c r="Z391" s="131"/>
      <c r="AA391" s="131"/>
      <c r="AB391" s="131"/>
      <c r="AC391" s="131"/>
    </row>
    <row r="392" spans="5:29">
      <c r="E392" s="129"/>
      <c r="F392" s="129"/>
      <c r="G392" s="129"/>
      <c r="H392" s="129"/>
      <c r="I392" s="129"/>
      <c r="J392" s="129"/>
      <c r="Q392" s="131"/>
      <c r="R392" s="131"/>
      <c r="S392" s="131"/>
      <c r="T392" s="131"/>
      <c r="Y392" s="131"/>
      <c r="Z392" s="131"/>
      <c r="AA392" s="131"/>
      <c r="AB392" s="131"/>
      <c r="AC392" s="131"/>
    </row>
    <row r="393" spans="5:29">
      <c r="E393" s="129"/>
      <c r="F393" s="129"/>
      <c r="G393" s="129"/>
      <c r="H393" s="129"/>
      <c r="I393" s="129"/>
      <c r="J393" s="129"/>
      <c r="Q393" s="131"/>
      <c r="R393" s="131"/>
      <c r="S393" s="131"/>
      <c r="T393" s="131"/>
      <c r="Y393" s="131"/>
      <c r="Z393" s="131"/>
      <c r="AA393" s="131"/>
      <c r="AB393" s="131"/>
      <c r="AC393" s="131"/>
    </row>
    <row r="394" spans="5:29">
      <c r="E394" s="129"/>
      <c r="F394" s="129"/>
      <c r="G394" s="129"/>
      <c r="H394" s="129"/>
      <c r="I394" s="129"/>
      <c r="J394" s="129"/>
      <c r="Q394" s="131"/>
      <c r="R394" s="131"/>
      <c r="S394" s="131"/>
      <c r="T394" s="131"/>
      <c r="Y394" s="131"/>
      <c r="Z394" s="131"/>
      <c r="AA394" s="131"/>
      <c r="AB394" s="131"/>
      <c r="AC394" s="131"/>
    </row>
    <row r="395" spans="5:29">
      <c r="E395" s="129"/>
      <c r="F395" s="129"/>
      <c r="G395" s="129"/>
      <c r="H395" s="129"/>
      <c r="I395" s="129"/>
      <c r="J395" s="129"/>
      <c r="Q395" s="131"/>
      <c r="R395" s="131"/>
      <c r="S395" s="131"/>
      <c r="T395" s="131"/>
      <c r="Y395" s="131"/>
      <c r="Z395" s="131"/>
      <c r="AA395" s="131"/>
      <c r="AB395" s="131"/>
      <c r="AC395" s="131"/>
    </row>
    <row r="396" spans="5:29">
      <c r="E396" s="129"/>
      <c r="F396" s="129"/>
      <c r="G396" s="129"/>
      <c r="H396" s="129"/>
      <c r="I396" s="129"/>
      <c r="J396" s="129"/>
      <c r="Q396" s="131"/>
      <c r="R396" s="131"/>
      <c r="S396" s="131"/>
      <c r="T396" s="131"/>
      <c r="Y396" s="131"/>
      <c r="Z396" s="131"/>
      <c r="AA396" s="131"/>
      <c r="AB396" s="131"/>
      <c r="AC396" s="131"/>
    </row>
    <row r="397" spans="5:29">
      <c r="E397" s="129"/>
      <c r="F397" s="129"/>
      <c r="G397" s="129"/>
      <c r="H397" s="129"/>
      <c r="I397" s="129"/>
      <c r="J397" s="129"/>
      <c r="Q397" s="131"/>
      <c r="R397" s="131"/>
      <c r="S397" s="131"/>
      <c r="T397" s="131"/>
      <c r="Y397" s="131"/>
      <c r="Z397" s="131"/>
      <c r="AA397" s="131"/>
      <c r="AB397" s="131"/>
      <c r="AC397" s="131"/>
    </row>
    <row r="398" spans="5:29">
      <c r="E398" s="129"/>
      <c r="F398" s="129"/>
      <c r="G398" s="129"/>
      <c r="H398" s="129"/>
      <c r="I398" s="129"/>
      <c r="J398" s="129"/>
      <c r="Q398" s="131"/>
      <c r="R398" s="131"/>
      <c r="S398" s="131"/>
      <c r="T398" s="131"/>
      <c r="Y398" s="131"/>
      <c r="Z398" s="131"/>
      <c r="AA398" s="131"/>
      <c r="AB398" s="131"/>
      <c r="AC398" s="131"/>
    </row>
    <row r="399" spans="5:29">
      <c r="E399" s="129"/>
      <c r="F399" s="129"/>
      <c r="G399" s="129"/>
      <c r="H399" s="129"/>
      <c r="I399" s="129"/>
      <c r="J399" s="129"/>
      <c r="Q399" s="131"/>
      <c r="R399" s="131"/>
      <c r="S399" s="131"/>
      <c r="T399" s="131"/>
      <c r="Y399" s="131"/>
      <c r="Z399" s="131"/>
      <c r="AA399" s="131"/>
      <c r="AB399" s="131"/>
      <c r="AC399" s="131"/>
    </row>
    <row r="400" spans="5:29">
      <c r="E400" s="129"/>
      <c r="F400" s="129"/>
      <c r="G400" s="129"/>
      <c r="H400" s="129"/>
      <c r="I400" s="129"/>
      <c r="J400" s="129"/>
      <c r="Q400" s="131"/>
      <c r="R400" s="131"/>
      <c r="S400" s="131"/>
      <c r="T400" s="131"/>
      <c r="Y400" s="131"/>
      <c r="Z400" s="131"/>
      <c r="AA400" s="131"/>
      <c r="AB400" s="131"/>
      <c r="AC400" s="131"/>
    </row>
    <row r="401" spans="5:29">
      <c r="E401" s="129"/>
      <c r="F401" s="129"/>
      <c r="G401" s="129"/>
      <c r="H401" s="129"/>
      <c r="I401" s="129"/>
      <c r="J401" s="129"/>
      <c r="Q401" s="131"/>
      <c r="R401" s="131"/>
      <c r="S401" s="131"/>
      <c r="T401" s="131"/>
      <c r="Y401" s="131"/>
      <c r="Z401" s="131"/>
      <c r="AA401" s="131"/>
      <c r="AB401" s="131"/>
      <c r="AC401" s="131"/>
    </row>
    <row r="402" spans="5:29">
      <c r="E402" s="129"/>
      <c r="F402" s="129"/>
      <c r="G402" s="129"/>
      <c r="H402" s="129"/>
      <c r="I402" s="129"/>
      <c r="J402" s="129"/>
      <c r="Q402" s="131"/>
      <c r="R402" s="131"/>
      <c r="S402" s="131"/>
      <c r="T402" s="131"/>
      <c r="Y402" s="131"/>
      <c r="Z402" s="131"/>
      <c r="AA402" s="131"/>
      <c r="AB402" s="131"/>
      <c r="AC402" s="131"/>
    </row>
    <row r="403" spans="5:29">
      <c r="E403" s="129"/>
      <c r="F403" s="129"/>
      <c r="G403" s="129"/>
      <c r="H403" s="129"/>
      <c r="I403" s="129"/>
      <c r="J403" s="129"/>
      <c r="Q403" s="131"/>
      <c r="R403" s="131"/>
      <c r="S403" s="131"/>
      <c r="T403" s="131"/>
      <c r="Y403" s="131"/>
      <c r="Z403" s="131"/>
      <c r="AA403" s="131"/>
      <c r="AB403" s="131"/>
      <c r="AC403" s="131"/>
    </row>
    <row r="404" spans="5:29">
      <c r="E404" s="129"/>
      <c r="F404" s="129"/>
      <c r="G404" s="129"/>
      <c r="H404" s="129"/>
      <c r="I404" s="129"/>
      <c r="J404" s="129"/>
      <c r="Q404" s="131"/>
      <c r="R404" s="131"/>
      <c r="S404" s="131"/>
      <c r="T404" s="131"/>
      <c r="Y404" s="131"/>
      <c r="Z404" s="131"/>
      <c r="AA404" s="131"/>
      <c r="AB404" s="131"/>
      <c r="AC404" s="131"/>
    </row>
    <row r="405" spans="5:29">
      <c r="E405" s="129"/>
      <c r="F405" s="129"/>
      <c r="G405" s="129"/>
      <c r="H405" s="129"/>
      <c r="I405" s="129"/>
      <c r="J405" s="129"/>
      <c r="Q405" s="131"/>
      <c r="R405" s="131"/>
      <c r="S405" s="131"/>
      <c r="T405" s="131"/>
      <c r="Y405" s="131"/>
      <c r="Z405" s="131"/>
      <c r="AA405" s="131"/>
      <c r="AB405" s="131"/>
      <c r="AC405" s="131"/>
    </row>
    <row r="406" spans="5:29">
      <c r="E406" s="129"/>
      <c r="F406" s="129"/>
      <c r="G406" s="129"/>
      <c r="H406" s="129"/>
      <c r="I406" s="129"/>
      <c r="J406" s="129"/>
      <c r="Q406" s="131"/>
      <c r="R406" s="131"/>
      <c r="S406" s="131"/>
      <c r="T406" s="131"/>
      <c r="Y406" s="131"/>
      <c r="Z406" s="131"/>
      <c r="AA406" s="131"/>
      <c r="AB406" s="131"/>
      <c r="AC406" s="131"/>
    </row>
    <row r="407" spans="5:29">
      <c r="E407" s="129"/>
      <c r="F407" s="129"/>
      <c r="G407" s="129"/>
      <c r="H407" s="129"/>
      <c r="I407" s="129"/>
      <c r="J407" s="129"/>
      <c r="Q407" s="131"/>
      <c r="R407" s="131"/>
      <c r="S407" s="131"/>
      <c r="T407" s="131"/>
      <c r="Y407" s="131"/>
      <c r="Z407" s="131"/>
      <c r="AA407" s="131"/>
      <c r="AB407" s="131"/>
      <c r="AC407" s="131"/>
    </row>
    <row r="408" spans="5:29">
      <c r="E408" s="129"/>
      <c r="F408" s="129"/>
      <c r="G408" s="129"/>
      <c r="H408" s="129"/>
      <c r="I408" s="129"/>
      <c r="J408" s="129"/>
      <c r="Q408" s="131"/>
      <c r="R408" s="131"/>
      <c r="S408" s="131"/>
      <c r="T408" s="131"/>
      <c r="Y408" s="131"/>
      <c r="Z408" s="131"/>
      <c r="AA408" s="131"/>
      <c r="AB408" s="131"/>
      <c r="AC408" s="131"/>
    </row>
    <row r="409" spans="5:29">
      <c r="E409" s="129"/>
      <c r="F409" s="129"/>
      <c r="G409" s="129"/>
      <c r="H409" s="129"/>
      <c r="I409" s="129"/>
      <c r="J409" s="129"/>
      <c r="Q409" s="131"/>
      <c r="R409" s="131"/>
      <c r="S409" s="131"/>
      <c r="T409" s="131"/>
      <c r="Y409" s="131"/>
      <c r="Z409" s="131"/>
      <c r="AA409" s="131"/>
      <c r="AB409" s="131"/>
      <c r="AC409" s="131"/>
    </row>
    <row r="410" spans="5:29">
      <c r="E410" s="129"/>
      <c r="F410" s="129"/>
      <c r="G410" s="129"/>
      <c r="H410" s="129"/>
      <c r="I410" s="129"/>
      <c r="J410" s="129"/>
      <c r="Q410" s="131"/>
      <c r="R410" s="131"/>
      <c r="S410" s="131"/>
      <c r="T410" s="131"/>
      <c r="Y410" s="131"/>
      <c r="Z410" s="131"/>
      <c r="AA410" s="131"/>
      <c r="AB410" s="131"/>
      <c r="AC410" s="131"/>
    </row>
    <row r="411" spans="5:29">
      <c r="E411" s="129"/>
      <c r="F411" s="129"/>
      <c r="G411" s="129"/>
      <c r="H411" s="129"/>
      <c r="I411" s="129"/>
      <c r="J411" s="129"/>
      <c r="Q411" s="131"/>
      <c r="R411" s="131"/>
      <c r="S411" s="131"/>
      <c r="T411" s="131"/>
      <c r="Y411" s="131"/>
      <c r="Z411" s="131"/>
      <c r="AA411" s="131"/>
      <c r="AB411" s="131"/>
      <c r="AC411" s="131"/>
    </row>
    <row r="412" spans="5:29">
      <c r="E412" s="129"/>
      <c r="F412" s="129"/>
      <c r="G412" s="129"/>
      <c r="H412" s="129"/>
      <c r="I412" s="129"/>
      <c r="J412" s="129"/>
      <c r="Q412" s="131"/>
      <c r="R412" s="131"/>
      <c r="S412" s="131"/>
      <c r="T412" s="131"/>
      <c r="Y412" s="131"/>
      <c r="Z412" s="131"/>
      <c r="AA412" s="131"/>
      <c r="AB412" s="131"/>
      <c r="AC412" s="131"/>
    </row>
    <row r="413" spans="5:29">
      <c r="E413" s="129"/>
      <c r="F413" s="129"/>
      <c r="G413" s="129"/>
      <c r="H413" s="129"/>
      <c r="I413" s="129"/>
      <c r="J413" s="129"/>
      <c r="Q413" s="131"/>
      <c r="R413" s="131"/>
      <c r="S413" s="131"/>
      <c r="T413" s="131"/>
      <c r="Y413" s="131"/>
      <c r="Z413" s="131"/>
      <c r="AA413" s="131"/>
      <c r="AB413" s="131"/>
      <c r="AC413" s="131"/>
    </row>
    <row r="414" spans="5:29">
      <c r="E414" s="129"/>
      <c r="F414" s="129"/>
      <c r="G414" s="129"/>
      <c r="H414" s="129"/>
      <c r="I414" s="129"/>
      <c r="J414" s="129"/>
      <c r="Q414" s="131"/>
      <c r="R414" s="131"/>
      <c r="S414" s="131"/>
      <c r="T414" s="131"/>
      <c r="Y414" s="131"/>
      <c r="Z414" s="131"/>
      <c r="AA414" s="131"/>
      <c r="AB414" s="131"/>
      <c r="AC414" s="131"/>
    </row>
    <row r="415" spans="5:29">
      <c r="E415" s="129"/>
      <c r="F415" s="129"/>
      <c r="G415" s="129"/>
      <c r="H415" s="129"/>
      <c r="I415" s="129"/>
      <c r="J415" s="129"/>
      <c r="Q415" s="131"/>
      <c r="R415" s="131"/>
      <c r="S415" s="131"/>
      <c r="T415" s="131"/>
      <c r="Y415" s="131"/>
      <c r="Z415" s="131"/>
      <c r="AA415" s="131"/>
      <c r="AB415" s="131"/>
      <c r="AC415" s="131"/>
    </row>
    <row r="416" spans="5:29">
      <c r="E416" s="129"/>
      <c r="F416" s="129"/>
      <c r="G416" s="129"/>
      <c r="H416" s="129"/>
      <c r="I416" s="129"/>
      <c r="J416" s="129"/>
      <c r="Q416" s="131"/>
      <c r="R416" s="131"/>
      <c r="S416" s="131"/>
      <c r="T416" s="131"/>
      <c r="Y416" s="131"/>
      <c r="Z416" s="131"/>
      <c r="AA416" s="131"/>
      <c r="AB416" s="131"/>
      <c r="AC416" s="131"/>
    </row>
    <row r="417" spans="5:29">
      <c r="E417" s="129"/>
      <c r="F417" s="129"/>
      <c r="G417" s="129"/>
      <c r="H417" s="129"/>
      <c r="I417" s="129"/>
      <c r="J417" s="129"/>
      <c r="Q417" s="131"/>
      <c r="R417" s="131"/>
      <c r="S417" s="131"/>
      <c r="T417" s="131"/>
      <c r="Y417" s="131"/>
      <c r="Z417" s="131"/>
      <c r="AA417" s="131"/>
      <c r="AB417" s="131"/>
      <c r="AC417" s="131"/>
    </row>
    <row r="418" spans="5:29">
      <c r="E418" s="129"/>
      <c r="F418" s="129"/>
      <c r="G418" s="129"/>
      <c r="H418" s="129"/>
      <c r="I418" s="129"/>
      <c r="J418" s="129"/>
      <c r="Q418" s="131"/>
      <c r="R418" s="131"/>
      <c r="S418" s="131"/>
      <c r="T418" s="131"/>
      <c r="Y418" s="131"/>
      <c r="Z418" s="131"/>
      <c r="AA418" s="131"/>
      <c r="AB418" s="131"/>
      <c r="AC418" s="131"/>
    </row>
    <row r="419" spans="5:29">
      <c r="E419" s="129"/>
      <c r="F419" s="129"/>
      <c r="G419" s="129"/>
      <c r="H419" s="129"/>
      <c r="I419" s="129"/>
      <c r="J419" s="129"/>
      <c r="Q419" s="131"/>
      <c r="R419" s="131"/>
      <c r="S419" s="131"/>
      <c r="T419" s="131"/>
      <c r="Y419" s="131"/>
      <c r="Z419" s="131"/>
      <c r="AA419" s="131"/>
      <c r="AB419" s="131"/>
      <c r="AC419" s="131"/>
    </row>
    <row r="420" spans="5:29">
      <c r="E420" s="129"/>
      <c r="F420" s="129"/>
      <c r="G420" s="129"/>
      <c r="H420" s="129"/>
      <c r="I420" s="129"/>
      <c r="J420" s="129"/>
      <c r="Q420" s="131"/>
      <c r="R420" s="131"/>
      <c r="S420" s="131"/>
      <c r="T420" s="131"/>
      <c r="Y420" s="131"/>
      <c r="Z420" s="131"/>
      <c r="AA420" s="131"/>
      <c r="AB420" s="131"/>
      <c r="AC420" s="131"/>
    </row>
    <row r="421" spans="5:29">
      <c r="E421" s="129"/>
      <c r="F421" s="129"/>
      <c r="G421" s="129"/>
      <c r="H421" s="129"/>
      <c r="I421" s="129"/>
      <c r="J421" s="129"/>
      <c r="Q421" s="131"/>
      <c r="R421" s="131"/>
      <c r="S421" s="131"/>
      <c r="T421" s="131"/>
      <c r="Y421" s="131"/>
      <c r="Z421" s="131"/>
      <c r="AA421" s="131"/>
      <c r="AB421" s="131"/>
      <c r="AC421" s="131"/>
    </row>
    <row r="422" spans="5:29">
      <c r="E422" s="129"/>
      <c r="F422" s="129"/>
      <c r="G422" s="129"/>
      <c r="H422" s="129"/>
      <c r="I422" s="129"/>
      <c r="J422" s="129"/>
      <c r="Q422" s="131"/>
      <c r="R422" s="131"/>
      <c r="S422" s="131"/>
      <c r="T422" s="131"/>
      <c r="Y422" s="131"/>
      <c r="Z422" s="131"/>
      <c r="AA422" s="131"/>
      <c r="AB422" s="131"/>
      <c r="AC422" s="131"/>
    </row>
    <row r="423" spans="5:29">
      <c r="E423" s="129"/>
      <c r="F423" s="129"/>
      <c r="G423" s="129"/>
      <c r="H423" s="129"/>
      <c r="I423" s="129"/>
      <c r="J423" s="129"/>
      <c r="Q423" s="131"/>
      <c r="R423" s="131"/>
      <c r="S423" s="131"/>
      <c r="T423" s="131"/>
      <c r="Y423" s="131"/>
      <c r="Z423" s="131"/>
      <c r="AA423" s="131"/>
      <c r="AB423" s="131"/>
      <c r="AC423" s="131"/>
    </row>
    <row r="424" spans="5:29">
      <c r="E424" s="129"/>
      <c r="F424" s="129"/>
      <c r="G424" s="129"/>
      <c r="H424" s="129"/>
      <c r="I424" s="129"/>
      <c r="J424" s="129"/>
      <c r="Q424" s="131"/>
      <c r="R424" s="131"/>
      <c r="S424" s="131"/>
      <c r="T424" s="131"/>
      <c r="Y424" s="131"/>
      <c r="Z424" s="131"/>
      <c r="AA424" s="131"/>
      <c r="AB424" s="131"/>
      <c r="AC424" s="131"/>
    </row>
    <row r="425" spans="5:29">
      <c r="E425" s="129"/>
      <c r="F425" s="129"/>
      <c r="G425" s="129"/>
      <c r="H425" s="129"/>
      <c r="I425" s="129"/>
      <c r="J425" s="129"/>
      <c r="Q425" s="131"/>
      <c r="R425" s="131"/>
      <c r="S425" s="131"/>
      <c r="T425" s="131"/>
      <c r="Y425" s="131"/>
      <c r="Z425" s="131"/>
      <c r="AA425" s="131"/>
      <c r="AB425" s="131"/>
      <c r="AC425" s="131"/>
    </row>
    <row r="426" spans="5:29">
      <c r="E426" s="129"/>
      <c r="F426" s="129"/>
      <c r="G426" s="129"/>
      <c r="H426" s="129"/>
      <c r="I426" s="129"/>
      <c r="J426" s="129"/>
      <c r="Q426" s="131"/>
      <c r="R426" s="131"/>
      <c r="S426" s="131"/>
      <c r="T426" s="131"/>
      <c r="Y426" s="131"/>
      <c r="Z426" s="131"/>
      <c r="AA426" s="131"/>
      <c r="AB426" s="131"/>
      <c r="AC426" s="131"/>
    </row>
    <row r="427" spans="5:29">
      <c r="E427" s="129"/>
      <c r="F427" s="129"/>
      <c r="G427" s="129"/>
      <c r="H427" s="129"/>
      <c r="I427" s="129"/>
      <c r="J427" s="129"/>
      <c r="Q427" s="131"/>
      <c r="R427" s="131"/>
      <c r="S427" s="131"/>
      <c r="T427" s="131"/>
      <c r="Y427" s="131"/>
      <c r="Z427" s="131"/>
      <c r="AA427" s="131"/>
      <c r="AB427" s="131"/>
      <c r="AC427" s="131"/>
    </row>
    <row r="428" spans="5:29">
      <c r="E428" s="129"/>
      <c r="F428" s="129"/>
      <c r="G428" s="129"/>
      <c r="H428" s="129"/>
      <c r="I428" s="129"/>
      <c r="J428" s="129"/>
      <c r="Q428" s="131"/>
      <c r="R428" s="131"/>
      <c r="S428" s="131"/>
      <c r="T428" s="131"/>
      <c r="Y428" s="131"/>
      <c r="Z428" s="131"/>
      <c r="AA428" s="131"/>
      <c r="AB428" s="131"/>
      <c r="AC428" s="131"/>
    </row>
    <row r="429" spans="5:29">
      <c r="E429" s="129"/>
      <c r="F429" s="129"/>
      <c r="G429" s="129"/>
      <c r="H429" s="129"/>
      <c r="I429" s="129"/>
      <c r="J429" s="129"/>
      <c r="Q429" s="131"/>
      <c r="R429" s="131"/>
      <c r="S429" s="131"/>
      <c r="T429" s="131"/>
      <c r="Y429" s="131"/>
      <c r="Z429" s="131"/>
      <c r="AA429" s="131"/>
      <c r="AB429" s="131"/>
      <c r="AC429" s="131"/>
    </row>
    <row r="430" spans="5:29">
      <c r="E430" s="129"/>
      <c r="F430" s="129"/>
      <c r="G430" s="129"/>
      <c r="H430" s="129"/>
      <c r="I430" s="129"/>
      <c r="J430" s="129"/>
      <c r="Q430" s="131"/>
      <c r="R430" s="131"/>
      <c r="S430" s="131"/>
      <c r="T430" s="131"/>
      <c r="Y430" s="131"/>
      <c r="Z430" s="131"/>
      <c r="AA430" s="131"/>
      <c r="AB430" s="131"/>
      <c r="AC430" s="131"/>
    </row>
    <row r="431" spans="5:29">
      <c r="E431" s="129"/>
      <c r="F431" s="129"/>
      <c r="G431" s="129"/>
      <c r="H431" s="129"/>
      <c r="I431" s="129"/>
      <c r="J431" s="129"/>
      <c r="Q431" s="131"/>
      <c r="R431" s="131"/>
      <c r="S431" s="131"/>
      <c r="T431" s="131"/>
      <c r="Y431" s="131"/>
      <c r="Z431" s="131"/>
      <c r="AA431" s="131"/>
      <c r="AB431" s="131"/>
      <c r="AC431" s="131"/>
    </row>
    <row r="432" spans="5:29">
      <c r="E432" s="129"/>
      <c r="F432" s="129"/>
      <c r="G432" s="129"/>
      <c r="H432" s="129"/>
      <c r="I432" s="129"/>
      <c r="J432" s="129"/>
      <c r="Q432" s="131"/>
      <c r="R432" s="131"/>
      <c r="S432" s="131"/>
      <c r="T432" s="131"/>
      <c r="Y432" s="131"/>
      <c r="Z432" s="131"/>
      <c r="AA432" s="131"/>
      <c r="AB432" s="131"/>
      <c r="AC432" s="131"/>
    </row>
    <row r="433" spans="5:29">
      <c r="E433" s="129"/>
      <c r="F433" s="129"/>
      <c r="G433" s="129"/>
      <c r="H433" s="129"/>
      <c r="I433" s="129"/>
      <c r="J433" s="129"/>
      <c r="Q433" s="131"/>
      <c r="R433" s="131"/>
      <c r="S433" s="131"/>
      <c r="T433" s="131"/>
      <c r="Y433" s="131"/>
      <c r="Z433" s="131"/>
      <c r="AA433" s="131"/>
      <c r="AB433" s="131"/>
      <c r="AC433" s="131"/>
    </row>
    <row r="434" spans="5:29">
      <c r="E434" s="129"/>
      <c r="F434" s="129"/>
      <c r="G434" s="129"/>
      <c r="H434" s="129"/>
      <c r="I434" s="129"/>
      <c r="J434" s="129"/>
      <c r="Q434" s="131"/>
      <c r="R434" s="131"/>
      <c r="S434" s="131"/>
      <c r="T434" s="131"/>
      <c r="Y434" s="131"/>
      <c r="Z434" s="131"/>
      <c r="AA434" s="131"/>
      <c r="AB434" s="131"/>
      <c r="AC434" s="131"/>
    </row>
    <row r="435" spans="5:29">
      <c r="E435" s="129"/>
      <c r="F435" s="129"/>
      <c r="G435" s="129"/>
      <c r="H435" s="129"/>
      <c r="I435" s="129"/>
      <c r="J435" s="129"/>
      <c r="Q435" s="131"/>
      <c r="R435" s="131"/>
      <c r="S435" s="131"/>
      <c r="T435" s="131"/>
      <c r="Y435" s="131"/>
      <c r="Z435" s="131"/>
      <c r="AA435" s="131"/>
      <c r="AB435" s="131"/>
      <c r="AC435" s="131"/>
    </row>
    <row r="436" spans="5:29">
      <c r="E436" s="129"/>
      <c r="F436" s="129"/>
      <c r="G436" s="129"/>
      <c r="H436" s="129"/>
      <c r="I436" s="129"/>
      <c r="J436" s="129"/>
      <c r="Q436" s="131"/>
      <c r="R436" s="131"/>
      <c r="S436" s="131"/>
      <c r="T436" s="131"/>
      <c r="Y436" s="131"/>
      <c r="Z436" s="131"/>
      <c r="AA436" s="131"/>
      <c r="AB436" s="131"/>
      <c r="AC436" s="131"/>
    </row>
    <row r="437" spans="5:29">
      <c r="E437" s="129"/>
      <c r="F437" s="129"/>
      <c r="G437" s="129"/>
      <c r="H437" s="129"/>
      <c r="I437" s="129"/>
      <c r="J437" s="129"/>
      <c r="Q437" s="131"/>
      <c r="R437" s="131"/>
      <c r="S437" s="131"/>
      <c r="T437" s="131"/>
      <c r="Y437" s="131"/>
      <c r="Z437" s="131"/>
      <c r="AA437" s="131"/>
      <c r="AB437" s="131"/>
      <c r="AC437" s="131"/>
    </row>
    <row r="438" spans="5:29">
      <c r="E438" s="129"/>
      <c r="F438" s="129"/>
      <c r="G438" s="129"/>
      <c r="H438" s="129"/>
      <c r="I438" s="129"/>
      <c r="J438" s="129"/>
      <c r="Q438" s="131"/>
      <c r="R438" s="131"/>
      <c r="S438" s="131"/>
      <c r="T438" s="131"/>
      <c r="Y438" s="131"/>
      <c r="Z438" s="131"/>
      <c r="AA438" s="131"/>
      <c r="AB438" s="131"/>
      <c r="AC438" s="131"/>
    </row>
    <row r="439" spans="5:29">
      <c r="E439" s="129"/>
      <c r="F439" s="129"/>
      <c r="G439" s="129"/>
      <c r="H439" s="129"/>
      <c r="I439" s="129"/>
      <c r="J439" s="129"/>
      <c r="Q439" s="131"/>
      <c r="R439" s="131"/>
      <c r="S439" s="131"/>
      <c r="T439" s="131"/>
      <c r="Y439" s="131"/>
      <c r="Z439" s="131"/>
      <c r="AA439" s="131"/>
      <c r="AB439" s="131"/>
      <c r="AC439" s="131"/>
    </row>
    <row r="440" spans="5:29">
      <c r="E440" s="129"/>
      <c r="F440" s="129"/>
      <c r="G440" s="129"/>
      <c r="H440" s="129"/>
      <c r="I440" s="129"/>
      <c r="J440" s="129"/>
      <c r="Q440" s="131"/>
      <c r="R440" s="131"/>
      <c r="S440" s="131"/>
      <c r="T440" s="131"/>
      <c r="Y440" s="131"/>
      <c r="Z440" s="131"/>
      <c r="AA440" s="131"/>
      <c r="AB440" s="131"/>
      <c r="AC440" s="131"/>
    </row>
    <row r="441" spans="5:29">
      <c r="E441" s="129"/>
      <c r="F441" s="129"/>
      <c r="G441" s="129"/>
      <c r="H441" s="129"/>
      <c r="I441" s="129"/>
      <c r="J441" s="129"/>
      <c r="Q441" s="131"/>
      <c r="R441" s="131"/>
      <c r="S441" s="131"/>
      <c r="T441" s="131"/>
      <c r="Y441" s="131"/>
      <c r="Z441" s="131"/>
      <c r="AA441" s="131"/>
      <c r="AB441" s="131"/>
      <c r="AC441" s="131"/>
    </row>
    <row r="442" spans="5:29">
      <c r="E442" s="129"/>
      <c r="F442" s="129"/>
      <c r="G442" s="129"/>
      <c r="H442" s="129"/>
      <c r="I442" s="129"/>
      <c r="J442" s="129"/>
      <c r="Q442" s="131"/>
      <c r="R442" s="131"/>
      <c r="S442" s="131"/>
      <c r="T442" s="131"/>
      <c r="Y442" s="131"/>
      <c r="Z442" s="131"/>
      <c r="AA442" s="131"/>
      <c r="AB442" s="131"/>
      <c r="AC442" s="131"/>
    </row>
    <row r="443" spans="5:29">
      <c r="E443" s="129"/>
      <c r="F443" s="129"/>
      <c r="G443" s="129"/>
      <c r="H443" s="129"/>
      <c r="I443" s="129"/>
      <c r="J443" s="129"/>
      <c r="Q443" s="131"/>
      <c r="R443" s="131"/>
      <c r="S443" s="131"/>
      <c r="T443" s="131"/>
      <c r="Y443" s="131"/>
      <c r="Z443" s="131"/>
      <c r="AA443" s="131"/>
      <c r="AB443" s="131"/>
      <c r="AC443" s="131"/>
    </row>
    <row r="444" spans="5:29">
      <c r="E444" s="129"/>
      <c r="F444" s="129"/>
      <c r="G444" s="129"/>
      <c r="H444" s="129"/>
      <c r="I444" s="129"/>
      <c r="J444" s="129"/>
      <c r="Q444" s="131"/>
      <c r="R444" s="131"/>
      <c r="S444" s="131"/>
      <c r="T444" s="131"/>
      <c r="Y444" s="131"/>
      <c r="Z444" s="131"/>
      <c r="AA444" s="131"/>
      <c r="AB444" s="131"/>
      <c r="AC444" s="131"/>
    </row>
    <row r="445" spans="5:29">
      <c r="E445" s="129"/>
      <c r="F445" s="129"/>
      <c r="G445" s="129"/>
      <c r="H445" s="129"/>
      <c r="I445" s="129"/>
      <c r="J445" s="129"/>
      <c r="Q445" s="131"/>
      <c r="R445" s="131"/>
      <c r="S445" s="131"/>
      <c r="T445" s="131"/>
      <c r="Y445" s="131"/>
      <c r="Z445" s="131"/>
      <c r="AA445" s="131"/>
      <c r="AB445" s="131"/>
      <c r="AC445" s="131"/>
    </row>
    <row r="446" spans="5:29">
      <c r="E446" s="129"/>
      <c r="F446" s="129"/>
      <c r="G446" s="129"/>
      <c r="H446" s="129"/>
      <c r="I446" s="129"/>
      <c r="J446" s="129"/>
      <c r="Q446" s="131"/>
      <c r="R446" s="131"/>
      <c r="S446" s="131"/>
      <c r="T446" s="131"/>
      <c r="Y446" s="131"/>
      <c r="Z446" s="131"/>
      <c r="AA446" s="131"/>
      <c r="AB446" s="131"/>
      <c r="AC446" s="131"/>
    </row>
    <row r="447" spans="5:29">
      <c r="E447" s="129"/>
      <c r="F447" s="129"/>
      <c r="G447" s="129"/>
      <c r="H447" s="129"/>
      <c r="I447" s="129"/>
      <c r="J447" s="129"/>
      <c r="Q447" s="131"/>
      <c r="R447" s="131"/>
      <c r="S447" s="131"/>
      <c r="T447" s="131"/>
      <c r="Y447" s="131"/>
      <c r="Z447" s="131"/>
      <c r="AA447" s="131"/>
      <c r="AB447" s="131"/>
      <c r="AC447" s="131"/>
    </row>
    <row r="448" spans="5:29">
      <c r="E448" s="129"/>
      <c r="F448" s="129"/>
      <c r="G448" s="129"/>
      <c r="H448" s="129"/>
      <c r="I448" s="129"/>
      <c r="J448" s="129"/>
      <c r="Q448" s="131"/>
      <c r="R448" s="131"/>
      <c r="S448" s="131"/>
      <c r="T448" s="131"/>
      <c r="Y448" s="131"/>
      <c r="Z448" s="131"/>
      <c r="AA448" s="131"/>
      <c r="AB448" s="131"/>
      <c r="AC448" s="131"/>
    </row>
    <row r="449" spans="5:29">
      <c r="E449" s="129"/>
      <c r="F449" s="129"/>
      <c r="G449" s="129"/>
      <c r="H449" s="129"/>
      <c r="I449" s="129"/>
      <c r="J449" s="129"/>
      <c r="Q449" s="131"/>
      <c r="R449" s="131"/>
      <c r="S449" s="131"/>
      <c r="T449" s="131"/>
      <c r="Y449" s="131"/>
      <c r="Z449" s="131"/>
      <c r="AA449" s="131"/>
      <c r="AB449" s="131"/>
      <c r="AC449" s="131"/>
    </row>
    <row r="450" spans="5:29">
      <c r="E450" s="129"/>
      <c r="F450" s="129"/>
      <c r="G450" s="129"/>
      <c r="H450" s="129"/>
      <c r="I450" s="129"/>
      <c r="J450" s="129"/>
      <c r="Q450" s="131"/>
      <c r="R450" s="131"/>
      <c r="S450" s="131"/>
      <c r="T450" s="131"/>
      <c r="Y450" s="131"/>
      <c r="Z450" s="131"/>
      <c r="AA450" s="131"/>
      <c r="AB450" s="131"/>
      <c r="AC450" s="131"/>
    </row>
    <row r="451" spans="5:29">
      <c r="E451" s="129"/>
      <c r="F451" s="129"/>
      <c r="G451" s="129"/>
      <c r="H451" s="129"/>
      <c r="I451" s="129"/>
      <c r="J451" s="129"/>
      <c r="Q451" s="131"/>
      <c r="R451" s="131"/>
      <c r="S451" s="131"/>
      <c r="T451" s="131"/>
      <c r="Y451" s="131"/>
      <c r="Z451" s="131"/>
      <c r="AA451" s="131"/>
      <c r="AB451" s="131"/>
      <c r="AC451" s="131"/>
    </row>
    <row r="452" spans="5:29">
      <c r="E452" s="129"/>
      <c r="F452" s="129"/>
      <c r="G452" s="129"/>
      <c r="H452" s="129"/>
      <c r="I452" s="129"/>
      <c r="J452" s="129"/>
      <c r="Q452" s="131"/>
      <c r="R452" s="131"/>
      <c r="S452" s="131"/>
      <c r="T452" s="131"/>
      <c r="Y452" s="131"/>
      <c r="Z452" s="131"/>
      <c r="AA452" s="131"/>
      <c r="AB452" s="131"/>
      <c r="AC452" s="131"/>
    </row>
    <row r="453" spans="5:29">
      <c r="E453" s="129"/>
      <c r="F453" s="129"/>
      <c r="G453" s="129"/>
      <c r="H453" s="129"/>
      <c r="I453" s="129"/>
      <c r="J453" s="129"/>
      <c r="Q453" s="131"/>
      <c r="R453" s="131"/>
      <c r="S453" s="131"/>
      <c r="T453" s="131"/>
      <c r="Y453" s="131"/>
      <c r="Z453" s="131"/>
      <c r="AA453" s="131"/>
      <c r="AB453" s="131"/>
      <c r="AC453" s="131"/>
    </row>
    <row r="454" spans="5:29">
      <c r="E454" s="129"/>
      <c r="F454" s="129"/>
      <c r="G454" s="129"/>
      <c r="H454" s="129"/>
      <c r="I454" s="129"/>
      <c r="J454" s="129"/>
      <c r="Q454" s="131"/>
      <c r="R454" s="131"/>
      <c r="S454" s="131"/>
      <c r="T454" s="131"/>
      <c r="Y454" s="131"/>
      <c r="Z454" s="131"/>
      <c r="AA454" s="131"/>
      <c r="AB454" s="131"/>
      <c r="AC454" s="131"/>
    </row>
    <row r="455" spans="5:29">
      <c r="E455" s="129"/>
      <c r="F455" s="129"/>
      <c r="G455" s="129"/>
      <c r="H455" s="129"/>
      <c r="I455" s="129"/>
      <c r="J455" s="129"/>
      <c r="Q455" s="131"/>
      <c r="R455" s="131"/>
      <c r="S455" s="131"/>
      <c r="T455" s="131"/>
      <c r="Y455" s="131"/>
      <c r="Z455" s="131"/>
      <c r="AA455" s="131"/>
      <c r="AB455" s="131"/>
      <c r="AC455" s="131"/>
    </row>
    <row r="456" spans="5:29">
      <c r="E456" s="129"/>
      <c r="F456" s="129"/>
      <c r="G456" s="129"/>
      <c r="H456" s="129"/>
      <c r="I456" s="129"/>
      <c r="J456" s="129"/>
      <c r="Q456" s="131"/>
      <c r="R456" s="131"/>
      <c r="S456" s="131"/>
      <c r="T456" s="131"/>
      <c r="Y456" s="131"/>
      <c r="Z456" s="131"/>
      <c r="AA456" s="131"/>
      <c r="AB456" s="131"/>
      <c r="AC456" s="131"/>
    </row>
    <row r="457" spans="5:29">
      <c r="E457" s="129"/>
      <c r="F457" s="129"/>
      <c r="G457" s="129"/>
      <c r="H457" s="129"/>
      <c r="I457" s="129"/>
      <c r="J457" s="129"/>
      <c r="Q457" s="131"/>
      <c r="R457" s="131"/>
      <c r="S457" s="131"/>
      <c r="T457" s="131"/>
      <c r="Y457" s="131"/>
      <c r="Z457" s="131"/>
      <c r="AA457" s="131"/>
      <c r="AB457" s="131"/>
      <c r="AC457" s="131"/>
    </row>
    <row r="458" spans="5:29">
      <c r="E458" s="129"/>
      <c r="F458" s="129"/>
      <c r="G458" s="129"/>
      <c r="H458" s="129"/>
      <c r="I458" s="129"/>
      <c r="J458" s="129"/>
      <c r="Q458" s="131"/>
      <c r="R458" s="131"/>
      <c r="S458" s="131"/>
      <c r="T458" s="131"/>
      <c r="Y458" s="131"/>
      <c r="Z458" s="131"/>
      <c r="AA458" s="131"/>
      <c r="AB458" s="131"/>
      <c r="AC458" s="131"/>
    </row>
    <row r="459" spans="5:29">
      <c r="E459" s="129"/>
      <c r="F459" s="129"/>
      <c r="G459" s="129"/>
      <c r="H459" s="129"/>
      <c r="I459" s="129"/>
      <c r="J459" s="129"/>
      <c r="Q459" s="131"/>
      <c r="R459" s="131"/>
      <c r="S459" s="131"/>
      <c r="T459" s="131"/>
      <c r="Y459" s="131"/>
      <c r="Z459" s="131"/>
      <c r="AA459" s="131"/>
      <c r="AB459" s="131"/>
      <c r="AC459" s="131"/>
    </row>
    <row r="460" spans="5:29">
      <c r="E460" s="129"/>
      <c r="F460" s="129"/>
      <c r="G460" s="129"/>
      <c r="H460" s="129"/>
      <c r="I460" s="129"/>
      <c r="J460" s="129"/>
      <c r="Q460" s="131"/>
      <c r="R460" s="131"/>
      <c r="S460" s="131"/>
      <c r="T460" s="131"/>
      <c r="Y460" s="131"/>
      <c r="Z460" s="131"/>
      <c r="AA460" s="131"/>
      <c r="AB460" s="131"/>
      <c r="AC460" s="131"/>
    </row>
    <row r="461" spans="5:29">
      <c r="E461" s="129"/>
      <c r="F461" s="129"/>
      <c r="G461" s="129"/>
      <c r="H461" s="129"/>
      <c r="I461" s="129"/>
      <c r="J461" s="129"/>
      <c r="Q461" s="131"/>
      <c r="R461" s="131"/>
      <c r="S461" s="131"/>
      <c r="T461" s="131"/>
      <c r="Y461" s="131"/>
      <c r="Z461" s="131"/>
      <c r="AA461" s="131"/>
      <c r="AB461" s="131"/>
      <c r="AC461" s="131"/>
    </row>
    <row r="462" spans="5:29">
      <c r="E462" s="129"/>
      <c r="F462" s="129"/>
      <c r="G462" s="129"/>
      <c r="H462" s="129"/>
      <c r="I462" s="129"/>
      <c r="J462" s="129"/>
      <c r="Q462" s="131"/>
      <c r="R462" s="131"/>
      <c r="S462" s="131"/>
      <c r="T462" s="131"/>
      <c r="Y462" s="131"/>
      <c r="Z462" s="131"/>
      <c r="AA462" s="131"/>
      <c r="AB462" s="131"/>
      <c r="AC462" s="131"/>
    </row>
    <row r="463" spans="5:29">
      <c r="E463" s="129"/>
      <c r="F463" s="129"/>
      <c r="G463" s="129"/>
      <c r="H463" s="129"/>
      <c r="I463" s="129"/>
      <c r="J463" s="129"/>
      <c r="Q463" s="131"/>
      <c r="R463" s="131"/>
      <c r="S463" s="131"/>
      <c r="T463" s="131"/>
      <c r="Y463" s="131"/>
      <c r="Z463" s="131"/>
      <c r="AA463" s="131"/>
      <c r="AB463" s="131"/>
      <c r="AC463" s="131"/>
    </row>
    <row r="464" spans="5:29">
      <c r="E464" s="129"/>
      <c r="F464" s="129"/>
      <c r="G464" s="129"/>
      <c r="H464" s="129"/>
      <c r="I464" s="129"/>
      <c r="J464" s="129"/>
      <c r="Q464" s="131"/>
      <c r="R464" s="131"/>
      <c r="S464" s="131"/>
      <c r="T464" s="131"/>
      <c r="Y464" s="131"/>
      <c r="Z464" s="131"/>
      <c r="AA464" s="131"/>
      <c r="AB464" s="131"/>
      <c r="AC464" s="131"/>
    </row>
    <row r="465" spans="5:29">
      <c r="E465" s="129"/>
      <c r="F465" s="129"/>
      <c r="G465" s="129"/>
      <c r="H465" s="129"/>
      <c r="I465" s="129"/>
      <c r="J465" s="129"/>
      <c r="Q465" s="131"/>
      <c r="R465" s="131"/>
      <c r="S465" s="131"/>
      <c r="T465" s="131"/>
      <c r="Y465" s="131"/>
      <c r="Z465" s="131"/>
      <c r="AA465" s="131"/>
      <c r="AB465" s="131"/>
      <c r="AC465" s="131"/>
    </row>
    <row r="466" spans="5:29">
      <c r="E466" s="129"/>
      <c r="F466" s="129"/>
      <c r="G466" s="129"/>
      <c r="H466" s="129"/>
      <c r="I466" s="129"/>
      <c r="J466" s="129"/>
      <c r="Q466" s="131"/>
      <c r="R466" s="131"/>
      <c r="S466" s="131"/>
      <c r="T466" s="131"/>
      <c r="Y466" s="131"/>
      <c r="Z466" s="131"/>
      <c r="AA466" s="131"/>
      <c r="AB466" s="131"/>
      <c r="AC466" s="131"/>
    </row>
    <row r="467" spans="5:29">
      <c r="E467" s="129"/>
      <c r="F467" s="129"/>
      <c r="G467" s="129"/>
      <c r="H467" s="129"/>
      <c r="I467" s="129"/>
      <c r="J467" s="129"/>
      <c r="Q467" s="131"/>
      <c r="R467" s="131"/>
      <c r="S467" s="131"/>
      <c r="T467" s="131"/>
      <c r="Y467" s="131"/>
      <c r="Z467" s="131"/>
      <c r="AA467" s="131"/>
      <c r="AB467" s="131"/>
      <c r="AC467" s="131"/>
    </row>
    <row r="468" spans="5:29">
      <c r="E468" s="129"/>
      <c r="F468" s="129"/>
      <c r="G468" s="129"/>
      <c r="H468" s="129"/>
      <c r="I468" s="129"/>
      <c r="J468" s="129"/>
      <c r="Q468" s="131"/>
      <c r="R468" s="131"/>
      <c r="S468" s="131"/>
      <c r="T468" s="131"/>
      <c r="Y468" s="131"/>
      <c r="Z468" s="131"/>
      <c r="AA468" s="131"/>
      <c r="AB468" s="131"/>
      <c r="AC468" s="131"/>
    </row>
    <row r="469" spans="5:29">
      <c r="E469" s="129"/>
      <c r="F469" s="129"/>
      <c r="G469" s="129"/>
      <c r="H469" s="129"/>
      <c r="I469" s="129"/>
      <c r="J469" s="129"/>
      <c r="Q469" s="131"/>
      <c r="R469" s="131"/>
      <c r="S469" s="131"/>
      <c r="T469" s="131"/>
      <c r="Y469" s="131"/>
      <c r="Z469" s="131"/>
      <c r="AA469" s="131"/>
      <c r="AB469" s="131"/>
      <c r="AC469" s="131"/>
    </row>
    <row r="470" spans="5:29">
      <c r="E470" s="129"/>
      <c r="F470" s="129"/>
      <c r="G470" s="129"/>
      <c r="H470" s="129"/>
      <c r="I470" s="129"/>
      <c r="J470" s="129"/>
      <c r="Q470" s="131"/>
      <c r="R470" s="131"/>
      <c r="S470" s="131"/>
      <c r="T470" s="131"/>
      <c r="Y470" s="131"/>
      <c r="Z470" s="131"/>
      <c r="AA470" s="131"/>
      <c r="AB470" s="131"/>
      <c r="AC470" s="131"/>
    </row>
    <row r="471" spans="5:29">
      <c r="E471" s="129"/>
      <c r="F471" s="129"/>
      <c r="G471" s="129"/>
      <c r="H471" s="129"/>
      <c r="I471" s="129"/>
      <c r="J471" s="129"/>
      <c r="Q471" s="131"/>
      <c r="R471" s="131"/>
      <c r="S471" s="131"/>
      <c r="T471" s="131"/>
      <c r="Y471" s="131"/>
      <c r="Z471" s="131"/>
      <c r="AA471" s="131"/>
      <c r="AB471" s="131"/>
      <c r="AC471" s="131"/>
    </row>
    <row r="472" spans="5:29">
      <c r="E472" s="129"/>
      <c r="F472" s="129"/>
      <c r="G472" s="129"/>
      <c r="H472" s="129"/>
      <c r="I472" s="129"/>
      <c r="J472" s="129"/>
      <c r="Q472" s="131"/>
      <c r="R472" s="131"/>
      <c r="S472" s="131"/>
      <c r="T472" s="131"/>
      <c r="Y472" s="131"/>
      <c r="Z472" s="131"/>
      <c r="AA472" s="131"/>
      <c r="AB472" s="131"/>
      <c r="AC472" s="131"/>
    </row>
    <row r="473" spans="5:29">
      <c r="E473" s="129"/>
      <c r="F473" s="129"/>
      <c r="G473" s="129"/>
      <c r="H473" s="129"/>
      <c r="I473" s="129"/>
      <c r="J473" s="129"/>
      <c r="Q473" s="131"/>
      <c r="R473" s="131"/>
      <c r="S473" s="131"/>
      <c r="T473" s="131"/>
      <c r="Y473" s="131"/>
      <c r="Z473" s="131"/>
      <c r="AA473" s="131"/>
      <c r="AB473" s="131"/>
      <c r="AC473" s="131"/>
    </row>
    <row r="474" spans="5:29">
      <c r="E474" s="129"/>
      <c r="F474" s="129"/>
      <c r="G474" s="129"/>
      <c r="H474" s="129"/>
      <c r="I474" s="129"/>
      <c r="J474" s="129"/>
      <c r="Q474" s="131"/>
      <c r="R474" s="131"/>
      <c r="S474" s="131"/>
      <c r="T474" s="131"/>
      <c r="Y474" s="131"/>
      <c r="Z474" s="131"/>
      <c r="AA474" s="131"/>
      <c r="AB474" s="131"/>
      <c r="AC474" s="131"/>
    </row>
    <row r="475" spans="5:29">
      <c r="E475" s="129"/>
      <c r="F475" s="129"/>
      <c r="G475" s="129"/>
      <c r="H475" s="129"/>
      <c r="I475" s="129"/>
      <c r="J475" s="129"/>
      <c r="Q475" s="131"/>
      <c r="R475" s="131"/>
      <c r="S475" s="131"/>
      <c r="T475" s="131"/>
      <c r="Y475" s="131"/>
      <c r="Z475" s="131"/>
      <c r="AA475" s="131"/>
      <c r="AB475" s="131"/>
      <c r="AC475" s="131"/>
    </row>
    <row r="476" spans="5:29">
      <c r="E476" s="129"/>
      <c r="F476" s="129"/>
      <c r="G476" s="129"/>
      <c r="H476" s="129"/>
      <c r="I476" s="129"/>
      <c r="J476" s="129"/>
      <c r="Q476" s="131"/>
      <c r="R476" s="131"/>
      <c r="S476" s="131"/>
      <c r="T476" s="131"/>
      <c r="Y476" s="131"/>
      <c r="Z476" s="131"/>
      <c r="AA476" s="131"/>
      <c r="AB476" s="131"/>
      <c r="AC476" s="131"/>
    </row>
    <row r="477" spans="5:29">
      <c r="E477" s="129"/>
      <c r="F477" s="129"/>
      <c r="G477" s="129"/>
      <c r="H477" s="129"/>
      <c r="I477" s="129"/>
      <c r="J477" s="129"/>
      <c r="Q477" s="131"/>
      <c r="R477" s="131"/>
      <c r="S477" s="131"/>
      <c r="T477" s="131"/>
      <c r="Y477" s="131"/>
      <c r="Z477" s="131"/>
      <c r="AA477" s="131"/>
      <c r="AB477" s="131"/>
      <c r="AC477" s="131"/>
    </row>
    <row r="478" spans="5:29">
      <c r="E478" s="129"/>
      <c r="F478" s="129"/>
      <c r="G478" s="129"/>
      <c r="H478" s="129"/>
      <c r="I478" s="129"/>
      <c r="J478" s="129"/>
      <c r="Q478" s="131"/>
      <c r="R478" s="131"/>
      <c r="S478" s="131"/>
      <c r="T478" s="131"/>
      <c r="Y478" s="131"/>
      <c r="Z478" s="131"/>
      <c r="AA478" s="131"/>
      <c r="AB478" s="131"/>
      <c r="AC478" s="131"/>
    </row>
    <row r="479" spans="5:29">
      <c r="E479" s="129"/>
      <c r="F479" s="129"/>
      <c r="G479" s="129"/>
      <c r="H479" s="129"/>
      <c r="I479" s="129"/>
      <c r="J479" s="129"/>
      <c r="Q479" s="131"/>
      <c r="R479" s="131"/>
      <c r="S479" s="131"/>
      <c r="T479" s="131"/>
      <c r="Y479" s="131"/>
      <c r="Z479" s="131"/>
      <c r="AA479" s="131"/>
      <c r="AB479" s="131"/>
      <c r="AC479" s="131"/>
    </row>
    <row r="480" spans="5:29">
      <c r="E480" s="129"/>
      <c r="F480" s="129"/>
      <c r="G480" s="129"/>
      <c r="H480" s="129"/>
      <c r="I480" s="129"/>
      <c r="J480" s="129"/>
      <c r="Q480" s="131"/>
      <c r="R480" s="131"/>
      <c r="S480" s="131"/>
      <c r="T480" s="131"/>
      <c r="Y480" s="131"/>
      <c r="Z480" s="131"/>
      <c r="AA480" s="131"/>
      <c r="AB480" s="131"/>
      <c r="AC480" s="131"/>
    </row>
    <row r="481" spans="5:29">
      <c r="E481" s="129"/>
      <c r="F481" s="129"/>
      <c r="G481" s="129"/>
      <c r="H481" s="129"/>
      <c r="I481" s="129"/>
      <c r="J481" s="129"/>
      <c r="Q481" s="131"/>
      <c r="R481" s="131"/>
      <c r="S481" s="131"/>
      <c r="T481" s="131"/>
      <c r="Y481" s="131"/>
      <c r="Z481" s="131"/>
      <c r="AA481" s="131"/>
      <c r="AB481" s="131"/>
      <c r="AC481" s="131"/>
    </row>
    <row r="482" spans="5:29">
      <c r="E482" s="129"/>
      <c r="F482" s="129"/>
      <c r="G482" s="129"/>
      <c r="H482" s="129"/>
      <c r="I482" s="129"/>
      <c r="J482" s="129"/>
      <c r="Q482" s="131"/>
      <c r="R482" s="131"/>
      <c r="S482" s="131"/>
      <c r="T482" s="131"/>
      <c r="Y482" s="131"/>
      <c r="Z482" s="131"/>
      <c r="AA482" s="131"/>
      <c r="AB482" s="131"/>
      <c r="AC482" s="131"/>
    </row>
    <row r="483" spans="5:29">
      <c r="E483" s="129"/>
      <c r="F483" s="129"/>
      <c r="G483" s="129"/>
      <c r="H483" s="129"/>
      <c r="I483" s="129"/>
      <c r="J483" s="129"/>
      <c r="Q483" s="131"/>
      <c r="R483" s="131"/>
      <c r="S483" s="131"/>
      <c r="T483" s="131"/>
      <c r="Y483" s="131"/>
      <c r="Z483" s="131"/>
      <c r="AA483" s="131"/>
      <c r="AB483" s="131"/>
      <c r="AC483" s="131"/>
    </row>
    <row r="484" spans="5:29">
      <c r="E484" s="129"/>
      <c r="F484" s="129"/>
      <c r="G484" s="129"/>
      <c r="H484" s="129"/>
      <c r="I484" s="129"/>
      <c r="J484" s="129"/>
      <c r="Q484" s="131"/>
      <c r="R484" s="131"/>
      <c r="S484" s="131"/>
      <c r="T484" s="131"/>
      <c r="Y484" s="131"/>
      <c r="Z484" s="131"/>
      <c r="AA484" s="131"/>
      <c r="AB484" s="131"/>
      <c r="AC484" s="131"/>
    </row>
    <row r="485" spans="5:29">
      <c r="E485" s="129"/>
      <c r="F485" s="129"/>
      <c r="G485" s="129"/>
      <c r="H485" s="129"/>
      <c r="I485" s="129"/>
      <c r="J485" s="129"/>
      <c r="Q485" s="131"/>
      <c r="R485" s="131"/>
      <c r="S485" s="131"/>
      <c r="T485" s="131"/>
      <c r="Y485" s="131"/>
      <c r="Z485" s="131"/>
      <c r="AA485" s="131"/>
      <c r="AB485" s="131"/>
      <c r="AC485" s="131"/>
    </row>
    <row r="486" spans="5:29">
      <c r="E486" s="129"/>
      <c r="F486" s="129"/>
      <c r="G486" s="129"/>
      <c r="H486" s="129"/>
      <c r="I486" s="129"/>
      <c r="J486" s="129"/>
      <c r="Q486" s="131"/>
      <c r="R486" s="131"/>
      <c r="S486" s="131"/>
      <c r="T486" s="131"/>
      <c r="Y486" s="131"/>
      <c r="Z486" s="131"/>
      <c r="AA486" s="131"/>
      <c r="AB486" s="131"/>
      <c r="AC486" s="131"/>
    </row>
    <row r="487" spans="5:29">
      <c r="E487" s="129"/>
      <c r="F487" s="129"/>
      <c r="G487" s="129"/>
      <c r="H487" s="129"/>
      <c r="I487" s="129"/>
      <c r="J487" s="129"/>
      <c r="Q487" s="131"/>
      <c r="R487" s="131"/>
      <c r="S487" s="131"/>
      <c r="T487" s="131"/>
      <c r="Y487" s="131"/>
      <c r="Z487" s="131"/>
      <c r="AA487" s="131"/>
      <c r="AB487" s="131"/>
      <c r="AC487" s="131"/>
    </row>
    <row r="488" spans="5:29">
      <c r="E488" s="129"/>
      <c r="F488" s="129"/>
      <c r="G488" s="129"/>
      <c r="H488" s="129"/>
      <c r="I488" s="129"/>
      <c r="J488" s="129"/>
      <c r="Q488" s="131"/>
      <c r="R488" s="131"/>
      <c r="S488" s="131"/>
      <c r="T488" s="131"/>
      <c r="Y488" s="131"/>
      <c r="Z488" s="131"/>
      <c r="AA488" s="131"/>
      <c r="AB488" s="131"/>
      <c r="AC488" s="131"/>
    </row>
    <row r="489" spans="5:29">
      <c r="E489" s="129"/>
      <c r="F489" s="129"/>
      <c r="G489" s="129"/>
      <c r="H489" s="129"/>
      <c r="I489" s="129"/>
      <c r="J489" s="129"/>
      <c r="Q489" s="131"/>
      <c r="R489" s="131"/>
      <c r="S489" s="131"/>
      <c r="T489" s="131"/>
      <c r="Y489" s="131"/>
      <c r="Z489" s="131"/>
      <c r="AA489" s="131"/>
      <c r="AB489" s="131"/>
      <c r="AC489" s="131"/>
    </row>
    <row r="490" spans="5:29">
      <c r="E490" s="129"/>
      <c r="F490" s="129"/>
      <c r="G490" s="129"/>
      <c r="H490" s="129"/>
      <c r="I490" s="129"/>
      <c r="J490" s="129"/>
      <c r="Q490" s="131"/>
      <c r="R490" s="131"/>
      <c r="S490" s="131"/>
      <c r="T490" s="131"/>
      <c r="Y490" s="131"/>
      <c r="Z490" s="131"/>
      <c r="AA490" s="131"/>
      <c r="AB490" s="131"/>
      <c r="AC490" s="131"/>
    </row>
    <row r="491" spans="5:29">
      <c r="E491" s="129"/>
      <c r="F491" s="129"/>
      <c r="G491" s="129"/>
      <c r="H491" s="129"/>
      <c r="I491" s="129"/>
      <c r="J491" s="129"/>
      <c r="Q491" s="131"/>
      <c r="R491" s="131"/>
      <c r="S491" s="131"/>
      <c r="T491" s="131"/>
      <c r="Y491" s="131"/>
      <c r="Z491" s="131"/>
      <c r="AA491" s="131"/>
      <c r="AB491" s="131"/>
      <c r="AC491" s="131"/>
    </row>
    <row r="492" spans="5:29">
      <c r="E492" s="129"/>
      <c r="F492" s="129"/>
      <c r="G492" s="129"/>
      <c r="H492" s="129"/>
      <c r="I492" s="129"/>
      <c r="J492" s="129"/>
      <c r="Q492" s="131"/>
      <c r="R492" s="131"/>
      <c r="S492" s="131"/>
      <c r="T492" s="131"/>
      <c r="Y492" s="131"/>
      <c r="Z492" s="131"/>
      <c r="AA492" s="131"/>
      <c r="AB492" s="131"/>
      <c r="AC492" s="131"/>
    </row>
    <row r="493" spans="5:29">
      <c r="E493" s="129"/>
      <c r="F493" s="129"/>
      <c r="G493" s="129"/>
      <c r="H493" s="129"/>
      <c r="I493" s="129"/>
      <c r="J493" s="129"/>
      <c r="Q493" s="131"/>
      <c r="R493" s="131"/>
      <c r="S493" s="131"/>
      <c r="T493" s="131"/>
      <c r="Y493" s="131"/>
      <c r="Z493" s="131"/>
      <c r="AA493" s="131"/>
      <c r="AB493" s="131"/>
      <c r="AC493" s="131"/>
    </row>
    <row r="494" spans="5:29">
      <c r="E494" s="129"/>
      <c r="F494" s="129"/>
      <c r="G494" s="129"/>
      <c r="H494" s="129"/>
      <c r="I494" s="129"/>
      <c r="J494" s="129"/>
      <c r="Q494" s="131"/>
      <c r="R494" s="131"/>
      <c r="S494" s="131"/>
      <c r="T494" s="131"/>
      <c r="Y494" s="131"/>
      <c r="Z494" s="131"/>
      <c r="AA494" s="131"/>
      <c r="AB494" s="131"/>
      <c r="AC494" s="131"/>
    </row>
    <row r="495" spans="5:29">
      <c r="E495" s="129"/>
      <c r="F495" s="129"/>
      <c r="G495" s="129"/>
      <c r="H495" s="129"/>
      <c r="I495" s="129"/>
      <c r="J495" s="129"/>
      <c r="Q495" s="131"/>
      <c r="R495" s="131"/>
      <c r="S495" s="131"/>
      <c r="T495" s="131"/>
      <c r="Y495" s="131"/>
      <c r="Z495" s="131"/>
      <c r="AA495" s="131"/>
      <c r="AB495" s="131"/>
      <c r="AC495" s="131"/>
    </row>
    <row r="496" spans="5:29">
      <c r="E496" s="129"/>
      <c r="F496" s="129"/>
      <c r="G496" s="129"/>
      <c r="H496" s="129"/>
      <c r="I496" s="129"/>
      <c r="J496" s="129"/>
      <c r="Q496" s="131"/>
      <c r="R496" s="131"/>
      <c r="S496" s="131"/>
      <c r="T496" s="131"/>
      <c r="Y496" s="131"/>
      <c r="Z496" s="131"/>
      <c r="AA496" s="131"/>
      <c r="AB496" s="131"/>
      <c r="AC496" s="131"/>
    </row>
    <row r="497" spans="5:29">
      <c r="E497" s="129"/>
      <c r="F497" s="129"/>
      <c r="G497" s="129"/>
      <c r="H497" s="129"/>
      <c r="I497" s="129"/>
      <c r="J497" s="129"/>
      <c r="Q497" s="131"/>
      <c r="R497" s="131"/>
      <c r="S497" s="131"/>
      <c r="T497" s="131"/>
      <c r="Y497" s="131"/>
      <c r="Z497" s="131"/>
      <c r="AA497" s="131"/>
      <c r="AB497" s="131"/>
      <c r="AC497" s="131"/>
    </row>
    <row r="498" spans="5:29">
      <c r="E498" s="129"/>
      <c r="F498" s="129"/>
      <c r="G498" s="129"/>
      <c r="H498" s="129"/>
      <c r="I498" s="129"/>
      <c r="J498" s="129"/>
      <c r="Q498" s="131"/>
      <c r="R498" s="131"/>
      <c r="S498" s="131"/>
      <c r="T498" s="131"/>
      <c r="Y498" s="131"/>
      <c r="Z498" s="131"/>
      <c r="AA498" s="131"/>
      <c r="AB498" s="131"/>
      <c r="AC498" s="131"/>
    </row>
    <row r="499" spans="5:29">
      <c r="E499" s="129"/>
      <c r="F499" s="129"/>
      <c r="G499" s="129"/>
      <c r="H499" s="129"/>
      <c r="I499" s="129"/>
      <c r="J499" s="129"/>
      <c r="Q499" s="131"/>
      <c r="R499" s="131"/>
      <c r="S499" s="131"/>
      <c r="T499" s="131"/>
      <c r="Y499" s="131"/>
      <c r="Z499" s="131"/>
      <c r="AA499" s="131"/>
      <c r="AB499" s="131"/>
      <c r="AC499" s="131"/>
    </row>
    <row r="500" spans="5:29">
      <c r="E500" s="129"/>
      <c r="F500" s="129"/>
      <c r="G500" s="129"/>
      <c r="H500" s="129"/>
      <c r="I500" s="129"/>
      <c r="J500" s="129"/>
      <c r="Q500" s="131"/>
      <c r="R500" s="131"/>
      <c r="S500" s="131"/>
      <c r="T500" s="131"/>
      <c r="Y500" s="131"/>
      <c r="Z500" s="131"/>
      <c r="AA500" s="131"/>
      <c r="AB500" s="131"/>
      <c r="AC500" s="131"/>
    </row>
    <row r="501" spans="5:29">
      <c r="E501" s="129"/>
      <c r="F501" s="129"/>
      <c r="G501" s="129"/>
      <c r="H501" s="129"/>
      <c r="I501" s="129"/>
      <c r="J501" s="129"/>
      <c r="Q501" s="131"/>
      <c r="R501" s="131"/>
      <c r="S501" s="131"/>
      <c r="T501" s="131"/>
      <c r="Y501" s="131"/>
      <c r="Z501" s="131"/>
      <c r="AA501" s="131"/>
      <c r="AB501" s="131"/>
      <c r="AC501" s="131"/>
    </row>
    <row r="502" spans="5:29">
      <c r="E502" s="129"/>
      <c r="F502" s="129"/>
      <c r="G502" s="129"/>
      <c r="H502" s="129"/>
      <c r="I502" s="129"/>
      <c r="J502" s="129"/>
      <c r="Q502" s="131"/>
      <c r="R502" s="131"/>
      <c r="S502" s="131"/>
      <c r="T502" s="131"/>
      <c r="Y502" s="131"/>
      <c r="Z502" s="131"/>
      <c r="AA502" s="131"/>
      <c r="AB502" s="131"/>
      <c r="AC502" s="131"/>
    </row>
    <row r="503" spans="5:29">
      <c r="E503" s="129"/>
      <c r="F503" s="129"/>
      <c r="G503" s="129"/>
      <c r="H503" s="129"/>
      <c r="I503" s="129"/>
      <c r="J503" s="129"/>
      <c r="Q503" s="131"/>
      <c r="R503" s="131"/>
      <c r="S503" s="131"/>
      <c r="T503" s="131"/>
      <c r="Y503" s="131"/>
      <c r="Z503" s="131"/>
      <c r="AA503" s="131"/>
      <c r="AB503" s="131"/>
      <c r="AC503" s="131"/>
    </row>
    <row r="504" spans="5:29">
      <c r="E504" s="129"/>
      <c r="F504" s="129"/>
      <c r="G504" s="129"/>
      <c r="H504" s="129"/>
      <c r="I504" s="129"/>
      <c r="J504" s="129"/>
      <c r="Q504" s="131"/>
      <c r="R504" s="131"/>
      <c r="S504" s="131"/>
      <c r="T504" s="131"/>
      <c r="Y504" s="131"/>
      <c r="Z504" s="131"/>
      <c r="AA504" s="131"/>
      <c r="AB504" s="131"/>
      <c r="AC504" s="131"/>
    </row>
    <row r="505" spans="5:29">
      <c r="E505" s="129"/>
      <c r="F505" s="129"/>
      <c r="G505" s="129"/>
      <c r="H505" s="129"/>
      <c r="I505" s="129"/>
      <c r="J505" s="129"/>
      <c r="Q505" s="131"/>
      <c r="R505" s="131"/>
      <c r="S505" s="131"/>
      <c r="T505" s="131"/>
      <c r="Y505" s="131"/>
      <c r="Z505" s="131"/>
      <c r="AA505" s="131"/>
      <c r="AB505" s="131"/>
      <c r="AC505" s="131"/>
    </row>
    <row r="506" spans="5:29">
      <c r="E506" s="129"/>
      <c r="F506" s="129"/>
      <c r="G506" s="129"/>
      <c r="H506" s="129"/>
      <c r="I506" s="129"/>
      <c r="J506" s="129"/>
      <c r="Q506" s="131"/>
      <c r="R506" s="131"/>
      <c r="S506" s="131"/>
      <c r="T506" s="131"/>
      <c r="Y506" s="131"/>
      <c r="Z506" s="131"/>
      <c r="AA506" s="131"/>
      <c r="AB506" s="131"/>
      <c r="AC506" s="131"/>
    </row>
    <row r="507" spans="5:29">
      <c r="E507" s="129"/>
      <c r="F507" s="129"/>
      <c r="G507" s="129"/>
      <c r="H507" s="129"/>
      <c r="I507" s="129"/>
      <c r="J507" s="129"/>
      <c r="Q507" s="131"/>
      <c r="R507" s="131"/>
      <c r="S507" s="131"/>
      <c r="T507" s="131"/>
      <c r="Y507" s="131"/>
      <c r="Z507" s="131"/>
      <c r="AA507" s="131"/>
      <c r="AB507" s="131"/>
      <c r="AC507" s="131"/>
    </row>
    <row r="508" spans="5:29">
      <c r="E508" s="129"/>
      <c r="F508" s="129"/>
      <c r="G508" s="129"/>
      <c r="H508" s="129"/>
      <c r="I508" s="129"/>
      <c r="J508" s="129"/>
      <c r="Q508" s="131"/>
      <c r="R508" s="131"/>
      <c r="S508" s="131"/>
      <c r="T508" s="131"/>
      <c r="Y508" s="131"/>
      <c r="Z508" s="131"/>
      <c r="AA508" s="131"/>
      <c r="AB508" s="131"/>
      <c r="AC508" s="131"/>
    </row>
    <row r="509" spans="5:29">
      <c r="E509" s="129"/>
      <c r="F509" s="129"/>
      <c r="G509" s="129"/>
      <c r="H509" s="129"/>
      <c r="I509" s="129"/>
      <c r="J509" s="129"/>
      <c r="Q509" s="131"/>
      <c r="R509" s="131"/>
      <c r="S509" s="131"/>
      <c r="T509" s="131"/>
      <c r="Y509" s="131"/>
      <c r="Z509" s="131"/>
      <c r="AA509" s="131"/>
      <c r="AB509" s="131"/>
      <c r="AC509" s="131"/>
    </row>
    <row r="510" spans="5:29">
      <c r="E510" s="129"/>
      <c r="F510" s="129"/>
      <c r="G510" s="129"/>
      <c r="H510" s="129"/>
      <c r="I510" s="129"/>
      <c r="J510" s="129"/>
      <c r="Q510" s="131"/>
      <c r="R510" s="131"/>
      <c r="S510" s="131"/>
      <c r="T510" s="131"/>
      <c r="Y510" s="131"/>
      <c r="Z510" s="131"/>
      <c r="AA510" s="131"/>
      <c r="AB510" s="131"/>
      <c r="AC510" s="131"/>
    </row>
    <row r="511" spans="5:29">
      <c r="E511" s="129"/>
      <c r="F511" s="129"/>
      <c r="G511" s="129"/>
      <c r="H511" s="129"/>
      <c r="I511" s="129"/>
      <c r="J511" s="129"/>
      <c r="Q511" s="131"/>
      <c r="R511" s="131"/>
      <c r="S511" s="131"/>
      <c r="T511" s="131"/>
      <c r="Y511" s="131"/>
      <c r="Z511" s="131"/>
      <c r="AA511" s="131"/>
      <c r="AB511" s="131"/>
      <c r="AC511" s="131"/>
    </row>
    <row r="512" spans="5:29">
      <c r="E512" s="129"/>
      <c r="F512" s="129"/>
      <c r="G512" s="129"/>
      <c r="H512" s="129"/>
      <c r="I512" s="129"/>
      <c r="J512" s="129"/>
      <c r="Q512" s="131"/>
      <c r="R512" s="131"/>
      <c r="S512" s="131"/>
      <c r="T512" s="131"/>
      <c r="Y512" s="131"/>
      <c r="Z512" s="131"/>
      <c r="AA512" s="131"/>
      <c r="AB512" s="131"/>
      <c r="AC512" s="131"/>
    </row>
    <row r="513" spans="5:29">
      <c r="E513" s="129"/>
      <c r="F513" s="129"/>
      <c r="G513" s="129"/>
      <c r="H513" s="129"/>
      <c r="I513" s="129"/>
      <c r="J513" s="129"/>
      <c r="Q513" s="131"/>
      <c r="R513" s="131"/>
      <c r="S513" s="131"/>
      <c r="T513" s="131"/>
      <c r="Y513" s="131"/>
      <c r="Z513" s="131"/>
      <c r="AA513" s="131"/>
      <c r="AB513" s="131"/>
      <c r="AC513" s="131"/>
    </row>
    <row r="514" spans="5:29">
      <c r="E514" s="129"/>
      <c r="F514" s="129"/>
      <c r="G514" s="129"/>
      <c r="H514" s="129"/>
      <c r="I514" s="129"/>
      <c r="J514" s="129"/>
      <c r="Q514" s="131"/>
      <c r="R514" s="131"/>
      <c r="S514" s="131"/>
      <c r="T514" s="131"/>
      <c r="Y514" s="131"/>
      <c r="Z514" s="131"/>
      <c r="AA514" s="131"/>
      <c r="AB514" s="131"/>
      <c r="AC514" s="131"/>
    </row>
    <row r="515" spans="5:29">
      <c r="E515" s="129"/>
      <c r="F515" s="129"/>
      <c r="G515" s="129"/>
      <c r="H515" s="129"/>
      <c r="I515" s="129"/>
      <c r="J515" s="129"/>
      <c r="Q515" s="131"/>
      <c r="R515" s="131"/>
      <c r="S515" s="131"/>
      <c r="T515" s="131"/>
      <c r="Y515" s="131"/>
      <c r="Z515" s="131"/>
      <c r="AA515" s="131"/>
      <c r="AB515" s="131"/>
      <c r="AC515" s="131"/>
    </row>
    <row r="516" spans="5:29">
      <c r="E516" s="129"/>
      <c r="F516" s="129"/>
      <c r="G516" s="129"/>
      <c r="H516" s="129"/>
      <c r="I516" s="129"/>
      <c r="J516" s="129"/>
      <c r="Q516" s="131"/>
      <c r="R516" s="131"/>
      <c r="S516" s="131"/>
      <c r="T516" s="131"/>
      <c r="Y516" s="131"/>
      <c r="Z516" s="131"/>
      <c r="AA516" s="131"/>
      <c r="AB516" s="131"/>
      <c r="AC516" s="131"/>
    </row>
    <row r="517" spans="5:29">
      <c r="E517" s="129"/>
      <c r="F517" s="129"/>
      <c r="G517" s="129"/>
      <c r="H517" s="129"/>
      <c r="I517" s="129"/>
      <c r="J517" s="129"/>
      <c r="Q517" s="131"/>
      <c r="R517" s="131"/>
      <c r="S517" s="131"/>
      <c r="T517" s="131"/>
      <c r="Y517" s="131"/>
      <c r="Z517" s="131"/>
      <c r="AA517" s="131"/>
      <c r="AB517" s="131"/>
      <c r="AC517" s="131"/>
    </row>
    <row r="518" spans="5:29">
      <c r="E518" s="129"/>
      <c r="F518" s="129"/>
      <c r="G518" s="129"/>
      <c r="H518" s="129"/>
      <c r="I518" s="129"/>
      <c r="J518" s="129"/>
      <c r="Q518" s="131"/>
      <c r="R518" s="131"/>
      <c r="S518" s="131"/>
      <c r="T518" s="131"/>
      <c r="Y518" s="131"/>
      <c r="Z518" s="131"/>
      <c r="AA518" s="131"/>
      <c r="AB518" s="131"/>
      <c r="AC518" s="131"/>
    </row>
    <row r="519" spans="5:29">
      <c r="E519" s="129"/>
      <c r="F519" s="129"/>
      <c r="G519" s="129"/>
      <c r="H519" s="129"/>
      <c r="I519" s="129"/>
      <c r="J519" s="129"/>
      <c r="Q519" s="131"/>
      <c r="R519" s="131"/>
      <c r="S519" s="131"/>
      <c r="T519" s="131"/>
      <c r="Y519" s="131"/>
      <c r="Z519" s="131"/>
      <c r="AA519" s="131"/>
      <c r="AB519" s="131"/>
      <c r="AC519" s="131"/>
    </row>
    <row r="520" spans="5:29">
      <c r="E520" s="129"/>
      <c r="F520" s="129"/>
      <c r="G520" s="129"/>
      <c r="H520" s="129"/>
      <c r="I520" s="129"/>
      <c r="J520" s="129"/>
      <c r="Q520" s="131"/>
      <c r="R520" s="131"/>
      <c r="S520" s="131"/>
      <c r="T520" s="131"/>
      <c r="Y520" s="131"/>
      <c r="Z520" s="131"/>
      <c r="AA520" s="131"/>
      <c r="AB520" s="131"/>
      <c r="AC520" s="131"/>
    </row>
    <row r="521" spans="5:29">
      <c r="E521" s="129"/>
      <c r="F521" s="129"/>
      <c r="G521" s="129"/>
      <c r="H521" s="129"/>
      <c r="I521" s="129"/>
      <c r="J521" s="129"/>
      <c r="Q521" s="131"/>
      <c r="R521" s="131"/>
      <c r="S521" s="131"/>
      <c r="T521" s="131"/>
      <c r="Y521" s="131"/>
      <c r="Z521" s="131"/>
      <c r="AA521" s="131"/>
      <c r="AB521" s="131"/>
      <c r="AC521" s="131"/>
    </row>
    <row r="522" spans="5:29">
      <c r="E522" s="129"/>
      <c r="F522" s="129"/>
      <c r="G522" s="129"/>
      <c r="H522" s="129"/>
      <c r="I522" s="129"/>
      <c r="J522" s="129"/>
      <c r="Q522" s="131"/>
      <c r="R522" s="131"/>
      <c r="S522" s="131"/>
      <c r="T522" s="131"/>
      <c r="Y522" s="131"/>
      <c r="Z522" s="131"/>
      <c r="AA522" s="131"/>
      <c r="AB522" s="131"/>
      <c r="AC522" s="131"/>
    </row>
    <row r="523" spans="5:29">
      <c r="E523" s="129"/>
      <c r="F523" s="129"/>
      <c r="G523" s="129"/>
      <c r="H523" s="129"/>
      <c r="I523" s="129"/>
      <c r="J523" s="129"/>
      <c r="Q523" s="131"/>
      <c r="R523" s="131"/>
      <c r="S523" s="131"/>
      <c r="T523" s="131"/>
      <c r="Y523" s="131"/>
      <c r="Z523" s="131"/>
      <c r="AA523" s="131"/>
      <c r="AB523" s="131"/>
      <c r="AC523" s="131"/>
    </row>
    <row r="524" spans="5:29">
      <c r="E524" s="129"/>
      <c r="F524" s="129"/>
      <c r="G524" s="129"/>
      <c r="H524" s="129"/>
      <c r="I524" s="129"/>
      <c r="J524" s="129"/>
      <c r="Q524" s="131"/>
      <c r="R524" s="131"/>
      <c r="S524" s="131"/>
      <c r="T524" s="131"/>
      <c r="Y524" s="131"/>
      <c r="Z524" s="131"/>
      <c r="AA524" s="131"/>
      <c r="AB524" s="131"/>
      <c r="AC524" s="131"/>
    </row>
    <row r="525" spans="5:29">
      <c r="E525" s="129"/>
      <c r="F525" s="129"/>
      <c r="G525" s="129"/>
      <c r="H525" s="129"/>
      <c r="I525" s="129"/>
      <c r="J525" s="129"/>
      <c r="Q525" s="131"/>
      <c r="R525" s="131"/>
      <c r="S525" s="131"/>
      <c r="T525" s="131"/>
      <c r="Y525" s="131"/>
      <c r="Z525" s="131"/>
      <c r="AA525" s="131"/>
      <c r="AB525" s="131"/>
      <c r="AC525" s="131"/>
    </row>
    <row r="526" spans="5:29">
      <c r="E526" s="129"/>
      <c r="F526" s="129"/>
      <c r="G526" s="129"/>
      <c r="H526" s="129"/>
      <c r="I526" s="129"/>
      <c r="J526" s="129"/>
      <c r="Q526" s="131"/>
      <c r="R526" s="131"/>
      <c r="S526" s="131"/>
      <c r="T526" s="131"/>
      <c r="Y526" s="131"/>
      <c r="Z526" s="131"/>
      <c r="AA526" s="131"/>
      <c r="AB526" s="131"/>
      <c r="AC526" s="131"/>
    </row>
    <row r="527" spans="5:29">
      <c r="E527" s="129"/>
      <c r="F527" s="129"/>
      <c r="G527" s="129"/>
      <c r="H527" s="129"/>
      <c r="I527" s="129"/>
      <c r="J527" s="129"/>
      <c r="Q527" s="131"/>
      <c r="R527" s="131"/>
      <c r="S527" s="131"/>
      <c r="T527" s="131"/>
      <c r="Y527" s="131"/>
      <c r="Z527" s="131"/>
      <c r="AA527" s="131"/>
      <c r="AB527" s="131"/>
      <c r="AC527" s="131"/>
    </row>
    <row r="528" spans="5:29">
      <c r="E528" s="129"/>
      <c r="F528" s="129"/>
      <c r="G528" s="129"/>
      <c r="H528" s="129"/>
      <c r="I528" s="129"/>
      <c r="J528" s="129"/>
      <c r="Q528" s="131"/>
      <c r="R528" s="131"/>
      <c r="S528" s="131"/>
      <c r="T528" s="131"/>
      <c r="Y528" s="131"/>
      <c r="Z528" s="131"/>
      <c r="AA528" s="131"/>
      <c r="AB528" s="131"/>
      <c r="AC528" s="131"/>
    </row>
    <row r="529" spans="5:29">
      <c r="E529" s="129"/>
      <c r="F529" s="129"/>
      <c r="G529" s="129"/>
      <c r="H529" s="129"/>
      <c r="I529" s="129"/>
      <c r="J529" s="129"/>
      <c r="Q529" s="131"/>
      <c r="R529" s="131"/>
      <c r="S529" s="131"/>
      <c r="T529" s="131"/>
      <c r="Y529" s="131"/>
      <c r="Z529" s="131"/>
      <c r="AA529" s="131"/>
      <c r="AB529" s="131"/>
      <c r="AC529" s="131"/>
    </row>
    <row r="530" spans="5:29">
      <c r="E530" s="129"/>
      <c r="F530" s="129"/>
      <c r="G530" s="129"/>
      <c r="H530" s="129"/>
      <c r="I530" s="129"/>
      <c r="J530" s="129"/>
      <c r="Q530" s="131"/>
      <c r="R530" s="131"/>
      <c r="S530" s="131"/>
      <c r="T530" s="131"/>
      <c r="Y530" s="131"/>
      <c r="Z530" s="131"/>
      <c r="AA530" s="131"/>
      <c r="AB530" s="131"/>
      <c r="AC530" s="131"/>
    </row>
    <row r="531" spans="5:29">
      <c r="E531" s="129"/>
      <c r="F531" s="129"/>
      <c r="G531" s="129"/>
      <c r="H531" s="129"/>
      <c r="I531" s="129"/>
      <c r="J531" s="129"/>
      <c r="Q531" s="131"/>
      <c r="R531" s="131"/>
      <c r="S531" s="131"/>
      <c r="T531" s="131"/>
      <c r="Y531" s="131"/>
      <c r="Z531" s="131"/>
      <c r="AA531" s="131"/>
      <c r="AB531" s="131"/>
      <c r="AC531" s="131"/>
    </row>
    <row r="532" spans="5:29">
      <c r="E532" s="129"/>
      <c r="F532" s="129"/>
      <c r="G532" s="129"/>
      <c r="H532" s="129"/>
      <c r="I532" s="129"/>
      <c r="J532" s="129"/>
      <c r="Q532" s="131"/>
      <c r="R532" s="131"/>
      <c r="S532" s="131"/>
      <c r="T532" s="131"/>
      <c r="Y532" s="131"/>
      <c r="Z532" s="131"/>
      <c r="AA532" s="131"/>
      <c r="AB532" s="131"/>
      <c r="AC532" s="131"/>
    </row>
    <row r="533" spans="5:29">
      <c r="E533" s="129"/>
      <c r="F533" s="129"/>
      <c r="G533" s="129"/>
      <c r="H533" s="129"/>
      <c r="I533" s="129"/>
      <c r="J533" s="129"/>
      <c r="Q533" s="131"/>
      <c r="R533" s="131"/>
      <c r="S533" s="131"/>
      <c r="T533" s="131"/>
      <c r="Y533" s="131"/>
      <c r="Z533" s="131"/>
      <c r="AA533" s="131"/>
      <c r="AB533" s="131"/>
      <c r="AC533" s="131"/>
    </row>
    <row r="534" spans="5:29">
      <c r="E534" s="129"/>
      <c r="F534" s="129"/>
      <c r="G534" s="129"/>
      <c r="H534" s="129"/>
      <c r="I534" s="129"/>
      <c r="J534" s="129"/>
      <c r="Q534" s="131"/>
      <c r="R534" s="131"/>
      <c r="S534" s="131"/>
      <c r="T534" s="131"/>
      <c r="Y534" s="131"/>
      <c r="Z534" s="131"/>
      <c r="AA534" s="131"/>
      <c r="AB534" s="131"/>
      <c r="AC534" s="131"/>
    </row>
    <row r="535" spans="5:29">
      <c r="E535" s="129"/>
      <c r="F535" s="129"/>
      <c r="G535" s="129"/>
      <c r="H535" s="129"/>
      <c r="I535" s="129"/>
      <c r="J535" s="129"/>
      <c r="Q535" s="131"/>
      <c r="R535" s="131"/>
      <c r="S535" s="131"/>
      <c r="T535" s="131"/>
      <c r="Y535" s="131"/>
      <c r="Z535" s="131"/>
      <c r="AA535" s="131"/>
      <c r="AB535" s="131"/>
      <c r="AC535" s="131"/>
    </row>
    <row r="536" spans="5:29">
      <c r="E536" s="129"/>
      <c r="F536" s="129"/>
      <c r="G536" s="129"/>
      <c r="H536" s="129"/>
      <c r="I536" s="129"/>
      <c r="J536" s="129"/>
      <c r="Q536" s="131"/>
      <c r="R536" s="131"/>
      <c r="S536" s="131"/>
      <c r="T536" s="131"/>
      <c r="Y536" s="131"/>
      <c r="Z536" s="131"/>
      <c r="AA536" s="131"/>
      <c r="AB536" s="131"/>
      <c r="AC536" s="131"/>
    </row>
    <row r="537" spans="5:29">
      <c r="E537" s="129"/>
      <c r="F537" s="129"/>
      <c r="G537" s="129"/>
      <c r="H537" s="129"/>
      <c r="I537" s="129"/>
      <c r="J537" s="129"/>
      <c r="Q537" s="131"/>
      <c r="R537" s="131"/>
      <c r="S537" s="131"/>
      <c r="T537" s="131"/>
      <c r="Y537" s="131"/>
      <c r="Z537" s="131"/>
      <c r="AA537" s="131"/>
      <c r="AB537" s="131"/>
      <c r="AC537" s="131"/>
    </row>
    <row r="538" spans="5:29">
      <c r="E538" s="129"/>
      <c r="F538" s="129"/>
      <c r="G538" s="129"/>
      <c r="H538" s="129"/>
      <c r="I538" s="129"/>
      <c r="J538" s="129"/>
      <c r="Q538" s="131"/>
      <c r="R538" s="131"/>
      <c r="S538" s="131"/>
      <c r="T538" s="131"/>
      <c r="Y538" s="131"/>
      <c r="Z538" s="131"/>
      <c r="AA538" s="131"/>
      <c r="AB538" s="131"/>
      <c r="AC538" s="131"/>
    </row>
    <row r="539" spans="5:29">
      <c r="E539" s="129"/>
      <c r="F539" s="129"/>
      <c r="G539" s="129"/>
      <c r="H539" s="129"/>
      <c r="I539" s="129"/>
      <c r="J539" s="129"/>
      <c r="Q539" s="131"/>
      <c r="R539" s="131"/>
      <c r="S539" s="131"/>
      <c r="T539" s="131"/>
      <c r="Y539" s="131"/>
      <c r="Z539" s="131"/>
      <c r="AA539" s="131"/>
      <c r="AB539" s="131"/>
      <c r="AC539" s="131"/>
    </row>
    <row r="540" spans="5:29">
      <c r="E540" s="129"/>
      <c r="F540" s="129"/>
      <c r="G540" s="129"/>
      <c r="H540" s="129"/>
      <c r="I540" s="129"/>
      <c r="J540" s="129"/>
      <c r="Q540" s="131"/>
      <c r="R540" s="131"/>
      <c r="S540" s="131"/>
      <c r="T540" s="131"/>
      <c r="Y540" s="131"/>
      <c r="Z540" s="131"/>
      <c r="AA540" s="131"/>
      <c r="AB540" s="131"/>
      <c r="AC540" s="131"/>
    </row>
    <row r="541" spans="5:29">
      <c r="E541" s="129"/>
      <c r="F541" s="129"/>
      <c r="G541" s="129"/>
      <c r="H541" s="129"/>
      <c r="I541" s="129"/>
      <c r="J541" s="129"/>
      <c r="Q541" s="131"/>
      <c r="R541" s="131"/>
      <c r="S541" s="131"/>
      <c r="T541" s="131"/>
      <c r="Y541" s="131"/>
      <c r="Z541" s="131"/>
      <c r="AA541" s="131"/>
      <c r="AB541" s="131"/>
      <c r="AC541" s="131"/>
    </row>
    <row r="542" spans="5:29">
      <c r="E542" s="129"/>
      <c r="F542" s="129"/>
      <c r="G542" s="129"/>
      <c r="H542" s="129"/>
      <c r="I542" s="129"/>
      <c r="J542" s="129"/>
      <c r="Q542" s="131"/>
      <c r="R542" s="131"/>
      <c r="S542" s="131"/>
      <c r="T542" s="131"/>
      <c r="Y542" s="131"/>
      <c r="Z542" s="131"/>
      <c r="AA542" s="131"/>
      <c r="AB542" s="131"/>
      <c r="AC542" s="131"/>
    </row>
    <row r="543" spans="5:29">
      <c r="E543" s="129"/>
      <c r="F543" s="129"/>
      <c r="G543" s="129"/>
      <c r="H543" s="129"/>
      <c r="I543" s="129"/>
      <c r="J543" s="129"/>
      <c r="Q543" s="131"/>
      <c r="R543" s="131"/>
      <c r="S543" s="131"/>
      <c r="T543" s="131"/>
      <c r="Y543" s="131"/>
      <c r="Z543" s="131"/>
      <c r="AA543" s="131"/>
      <c r="AB543" s="131"/>
      <c r="AC543" s="131"/>
    </row>
    <row r="544" spans="5:29">
      <c r="E544" s="129"/>
      <c r="F544" s="129"/>
      <c r="G544" s="129"/>
      <c r="H544" s="129"/>
      <c r="I544" s="129"/>
      <c r="J544" s="129"/>
      <c r="Q544" s="131"/>
      <c r="R544" s="131"/>
      <c r="S544" s="131"/>
      <c r="T544" s="131"/>
      <c r="Y544" s="131"/>
      <c r="Z544" s="131"/>
      <c r="AA544" s="131"/>
      <c r="AB544" s="131"/>
      <c r="AC544" s="131"/>
    </row>
    <row r="545" spans="5:29">
      <c r="E545" s="129"/>
      <c r="F545" s="129"/>
      <c r="G545" s="129"/>
      <c r="H545" s="129"/>
      <c r="I545" s="129"/>
      <c r="J545" s="129"/>
      <c r="Q545" s="131"/>
      <c r="R545" s="131"/>
      <c r="S545" s="131"/>
      <c r="T545" s="131"/>
      <c r="Y545" s="131"/>
      <c r="Z545" s="131"/>
      <c r="AA545" s="131"/>
      <c r="AB545" s="131"/>
      <c r="AC545" s="131"/>
    </row>
    <row r="546" spans="5:29">
      <c r="E546" s="129"/>
      <c r="F546" s="129"/>
      <c r="G546" s="129"/>
      <c r="H546" s="129"/>
      <c r="I546" s="129"/>
      <c r="J546" s="129"/>
      <c r="Q546" s="131"/>
      <c r="R546" s="131"/>
      <c r="S546" s="131"/>
      <c r="T546" s="131"/>
      <c r="Y546" s="131"/>
      <c r="Z546" s="131"/>
      <c r="AA546" s="131"/>
      <c r="AB546" s="131"/>
      <c r="AC546" s="131"/>
    </row>
    <row r="547" spans="5:29">
      <c r="E547" s="129"/>
      <c r="F547" s="129"/>
      <c r="G547" s="129"/>
      <c r="H547" s="129"/>
      <c r="I547" s="129"/>
      <c r="J547" s="129"/>
      <c r="Q547" s="131"/>
      <c r="R547" s="131"/>
      <c r="S547" s="131"/>
      <c r="T547" s="131"/>
      <c r="Y547" s="131"/>
      <c r="Z547" s="131"/>
      <c r="AA547" s="131"/>
      <c r="AB547" s="131"/>
      <c r="AC547" s="131"/>
    </row>
    <row r="548" spans="5:29">
      <c r="E548" s="129"/>
      <c r="F548" s="129"/>
      <c r="G548" s="129"/>
      <c r="H548" s="129"/>
      <c r="I548" s="129"/>
      <c r="J548" s="129"/>
      <c r="Q548" s="131"/>
      <c r="R548" s="131"/>
      <c r="S548" s="131"/>
      <c r="T548" s="131"/>
      <c r="Y548" s="131"/>
      <c r="Z548" s="131"/>
      <c r="AA548" s="131"/>
      <c r="AB548" s="131"/>
      <c r="AC548" s="131"/>
    </row>
    <row r="549" spans="5:29">
      <c r="E549" s="129"/>
      <c r="F549" s="129"/>
      <c r="G549" s="129"/>
      <c r="H549" s="129"/>
      <c r="I549" s="129"/>
      <c r="J549" s="129"/>
      <c r="Q549" s="131"/>
      <c r="R549" s="131"/>
      <c r="S549" s="131"/>
      <c r="T549" s="131"/>
      <c r="Y549" s="131"/>
      <c r="Z549" s="131"/>
      <c r="AA549" s="131"/>
      <c r="AB549" s="131"/>
      <c r="AC549" s="131"/>
    </row>
    <row r="550" spans="5:29">
      <c r="E550" s="129"/>
      <c r="F550" s="129"/>
      <c r="G550" s="129"/>
      <c r="H550" s="129"/>
      <c r="I550" s="129"/>
      <c r="J550" s="129"/>
      <c r="Q550" s="131"/>
      <c r="R550" s="131"/>
      <c r="S550" s="131"/>
      <c r="T550" s="131"/>
      <c r="Y550" s="131"/>
      <c r="Z550" s="131"/>
      <c r="AA550" s="131"/>
      <c r="AB550" s="131"/>
      <c r="AC550" s="131"/>
    </row>
    <row r="551" spans="5:29">
      <c r="E551" s="129"/>
      <c r="F551" s="129"/>
      <c r="G551" s="129"/>
      <c r="H551" s="129"/>
      <c r="I551" s="129"/>
      <c r="J551" s="129"/>
      <c r="Q551" s="131"/>
      <c r="R551" s="131"/>
      <c r="S551" s="131"/>
      <c r="T551" s="131"/>
      <c r="Y551" s="131"/>
      <c r="Z551" s="131"/>
      <c r="AA551" s="131"/>
      <c r="AB551" s="131"/>
      <c r="AC551" s="131"/>
    </row>
    <row r="552" spans="5:29">
      <c r="E552" s="129"/>
      <c r="F552" s="129"/>
      <c r="G552" s="129"/>
      <c r="H552" s="129"/>
      <c r="I552" s="129"/>
      <c r="J552" s="129"/>
      <c r="Q552" s="131"/>
      <c r="R552" s="131"/>
      <c r="S552" s="131"/>
      <c r="T552" s="131"/>
      <c r="Y552" s="131"/>
      <c r="Z552" s="131"/>
      <c r="AA552" s="131"/>
      <c r="AB552" s="131"/>
      <c r="AC552" s="131"/>
    </row>
    <row r="553" spans="5:29">
      <c r="E553" s="129"/>
      <c r="F553" s="129"/>
      <c r="G553" s="129"/>
      <c r="H553" s="129"/>
      <c r="I553" s="129"/>
      <c r="J553" s="129"/>
      <c r="Q553" s="131"/>
      <c r="R553" s="131"/>
      <c r="S553" s="131"/>
      <c r="T553" s="131"/>
      <c r="Y553" s="131"/>
      <c r="Z553" s="131"/>
      <c r="AA553" s="131"/>
      <c r="AB553" s="131"/>
      <c r="AC553" s="131"/>
    </row>
    <row r="554" spans="5:29">
      <c r="E554" s="129"/>
      <c r="F554" s="129"/>
      <c r="G554" s="129"/>
      <c r="H554" s="129"/>
      <c r="I554" s="129"/>
      <c r="J554" s="129"/>
      <c r="Q554" s="131"/>
      <c r="R554" s="131"/>
      <c r="S554" s="131"/>
      <c r="T554" s="131"/>
      <c r="Y554" s="131"/>
      <c r="Z554" s="131"/>
      <c r="AA554" s="131"/>
      <c r="AB554" s="131"/>
      <c r="AC554" s="131"/>
    </row>
    <row r="555" spans="5:29">
      <c r="E555" s="129"/>
      <c r="F555" s="129"/>
      <c r="G555" s="129"/>
      <c r="H555" s="129"/>
      <c r="I555" s="129"/>
      <c r="J555" s="129"/>
      <c r="Q555" s="131"/>
      <c r="R555" s="131"/>
      <c r="S555" s="131"/>
      <c r="T555" s="131"/>
      <c r="Y555" s="131"/>
      <c r="Z555" s="131"/>
      <c r="AA555" s="131"/>
      <c r="AB555" s="131"/>
      <c r="AC555" s="131"/>
    </row>
    <row r="556" spans="5:29">
      <c r="E556" s="129"/>
      <c r="F556" s="129"/>
      <c r="G556" s="129"/>
      <c r="H556" s="129"/>
      <c r="I556" s="129"/>
      <c r="J556" s="129"/>
      <c r="Q556" s="131"/>
      <c r="R556" s="131"/>
      <c r="S556" s="131"/>
      <c r="T556" s="131"/>
      <c r="Y556" s="131"/>
      <c r="Z556" s="131"/>
      <c r="AA556" s="131"/>
      <c r="AB556" s="131"/>
      <c r="AC556" s="131"/>
    </row>
    <row r="557" spans="5:29">
      <c r="E557" s="129"/>
      <c r="F557" s="129"/>
      <c r="G557" s="129"/>
      <c r="H557" s="129"/>
      <c r="I557" s="129"/>
      <c r="J557" s="129"/>
      <c r="Q557" s="131"/>
      <c r="R557" s="131"/>
      <c r="S557" s="131"/>
      <c r="T557" s="131"/>
      <c r="Y557" s="131"/>
      <c r="Z557" s="131"/>
      <c r="AA557" s="131"/>
      <c r="AB557" s="131"/>
      <c r="AC557" s="131"/>
    </row>
    <row r="558" spans="5:29">
      <c r="E558" s="129"/>
      <c r="F558" s="129"/>
      <c r="G558" s="129"/>
      <c r="H558" s="129"/>
      <c r="I558" s="129"/>
      <c r="J558" s="129"/>
      <c r="Q558" s="131"/>
      <c r="R558" s="131"/>
      <c r="S558" s="131"/>
      <c r="T558" s="131"/>
      <c r="Y558" s="131"/>
      <c r="Z558" s="131"/>
      <c r="AA558" s="131"/>
      <c r="AB558" s="131"/>
      <c r="AC558" s="131"/>
    </row>
    <row r="559" spans="5:29">
      <c r="E559" s="129"/>
      <c r="F559" s="129"/>
      <c r="G559" s="129"/>
      <c r="H559" s="129"/>
      <c r="I559" s="129"/>
      <c r="J559" s="129"/>
      <c r="Q559" s="131"/>
      <c r="R559" s="131"/>
      <c r="S559" s="131"/>
      <c r="T559" s="131"/>
      <c r="Y559" s="131"/>
      <c r="Z559" s="131"/>
      <c r="AA559" s="131"/>
      <c r="AB559" s="131"/>
      <c r="AC559" s="131"/>
    </row>
    <row r="560" spans="5:29">
      <c r="E560" s="129"/>
      <c r="F560" s="129"/>
      <c r="G560" s="129"/>
      <c r="H560" s="129"/>
      <c r="I560" s="129"/>
      <c r="J560" s="129"/>
      <c r="Q560" s="131"/>
      <c r="R560" s="131"/>
      <c r="S560" s="131"/>
      <c r="T560" s="131"/>
      <c r="Y560" s="131"/>
      <c r="Z560" s="131"/>
      <c r="AA560" s="131"/>
      <c r="AB560" s="131"/>
      <c r="AC560" s="131"/>
    </row>
    <row r="561" spans="5:29">
      <c r="E561" s="129"/>
      <c r="F561" s="129"/>
      <c r="G561" s="129"/>
      <c r="H561" s="129"/>
      <c r="I561" s="129"/>
      <c r="J561" s="129"/>
      <c r="Q561" s="131"/>
      <c r="R561" s="131"/>
      <c r="S561" s="131"/>
      <c r="T561" s="131"/>
      <c r="Y561" s="131"/>
      <c r="Z561" s="131"/>
      <c r="AA561" s="131"/>
      <c r="AB561" s="131"/>
      <c r="AC561" s="131"/>
    </row>
    <row r="562" spans="5:29">
      <c r="E562" s="129"/>
      <c r="F562" s="129"/>
      <c r="G562" s="129"/>
      <c r="H562" s="129"/>
      <c r="I562" s="129"/>
      <c r="J562" s="129"/>
      <c r="Q562" s="131"/>
      <c r="R562" s="131"/>
      <c r="S562" s="131"/>
      <c r="T562" s="131"/>
      <c r="Y562" s="131"/>
      <c r="Z562" s="131"/>
      <c r="AA562" s="131"/>
      <c r="AB562" s="131"/>
      <c r="AC562" s="131"/>
    </row>
    <row r="563" spans="5:29">
      <c r="E563" s="129"/>
      <c r="F563" s="129"/>
      <c r="G563" s="129"/>
      <c r="H563" s="129"/>
      <c r="I563" s="129"/>
      <c r="J563" s="129"/>
      <c r="Q563" s="131"/>
      <c r="R563" s="131"/>
      <c r="S563" s="131"/>
      <c r="T563" s="131"/>
      <c r="Y563" s="131"/>
      <c r="Z563" s="131"/>
      <c r="AA563" s="131"/>
      <c r="AB563" s="131"/>
      <c r="AC563" s="131"/>
    </row>
    <row r="564" spans="5:29">
      <c r="E564" s="129"/>
      <c r="F564" s="129"/>
      <c r="G564" s="129"/>
      <c r="H564" s="129"/>
      <c r="I564" s="129"/>
      <c r="J564" s="129"/>
      <c r="Q564" s="131"/>
      <c r="R564" s="131"/>
      <c r="S564" s="131"/>
      <c r="T564" s="131"/>
      <c r="Y564" s="131"/>
      <c r="Z564" s="131"/>
      <c r="AA564" s="131"/>
      <c r="AB564" s="131"/>
      <c r="AC564" s="131"/>
    </row>
    <row r="565" spans="5:29">
      <c r="E565" s="129"/>
      <c r="F565" s="129"/>
      <c r="G565" s="129"/>
      <c r="H565" s="129"/>
      <c r="I565" s="129"/>
      <c r="J565" s="129"/>
      <c r="Q565" s="131"/>
      <c r="R565" s="131"/>
      <c r="S565" s="131"/>
      <c r="T565" s="131"/>
      <c r="Y565" s="131"/>
      <c r="Z565" s="131"/>
      <c r="AA565" s="131"/>
      <c r="AB565" s="131"/>
      <c r="AC565" s="131"/>
    </row>
    <row r="566" spans="5:29">
      <c r="E566" s="129"/>
      <c r="F566" s="129"/>
      <c r="G566" s="129"/>
      <c r="H566" s="129"/>
      <c r="I566" s="129"/>
      <c r="J566" s="129"/>
      <c r="Q566" s="131"/>
      <c r="R566" s="131"/>
      <c r="S566" s="131"/>
      <c r="T566" s="131"/>
      <c r="Y566" s="131"/>
      <c r="Z566" s="131"/>
      <c r="AA566" s="131"/>
      <c r="AB566" s="131"/>
      <c r="AC566" s="131"/>
    </row>
    <row r="567" spans="5:29">
      <c r="E567" s="129"/>
      <c r="F567" s="129"/>
      <c r="G567" s="129"/>
      <c r="H567" s="129"/>
      <c r="I567" s="129"/>
      <c r="J567" s="129"/>
      <c r="Q567" s="131"/>
      <c r="R567" s="131"/>
      <c r="S567" s="131"/>
      <c r="T567" s="131"/>
      <c r="Y567" s="131"/>
      <c r="Z567" s="131"/>
      <c r="AA567" s="131"/>
      <c r="AB567" s="131"/>
      <c r="AC567" s="131"/>
    </row>
    <row r="568" spans="5:29">
      <c r="E568" s="129"/>
      <c r="F568" s="129"/>
      <c r="G568" s="129"/>
      <c r="H568" s="129"/>
      <c r="I568" s="129"/>
      <c r="J568" s="129"/>
      <c r="Q568" s="131"/>
      <c r="R568" s="131"/>
      <c r="S568" s="131"/>
      <c r="T568" s="131"/>
      <c r="Y568" s="131"/>
      <c r="Z568" s="131"/>
      <c r="AA568" s="131"/>
      <c r="AB568" s="131"/>
      <c r="AC568" s="131"/>
    </row>
    <row r="569" spans="5:29">
      <c r="E569" s="129"/>
      <c r="F569" s="129"/>
      <c r="G569" s="129"/>
      <c r="H569" s="129"/>
      <c r="I569" s="129"/>
      <c r="J569" s="129"/>
      <c r="Q569" s="131"/>
      <c r="R569" s="131"/>
      <c r="S569" s="131"/>
      <c r="T569" s="131"/>
      <c r="Y569" s="131"/>
      <c r="Z569" s="131"/>
      <c r="AA569" s="131"/>
      <c r="AB569" s="131"/>
      <c r="AC569" s="131"/>
    </row>
    <row r="570" spans="5:29">
      <c r="E570" s="129"/>
      <c r="F570" s="129"/>
      <c r="G570" s="129"/>
      <c r="H570" s="129"/>
      <c r="I570" s="129"/>
      <c r="J570" s="129"/>
      <c r="Q570" s="131"/>
      <c r="R570" s="131"/>
      <c r="S570" s="131"/>
      <c r="T570" s="131"/>
      <c r="Y570" s="131"/>
      <c r="Z570" s="131"/>
      <c r="AA570" s="131"/>
      <c r="AB570" s="131"/>
      <c r="AC570" s="131"/>
    </row>
    <row r="571" spans="5:29">
      <c r="E571" s="129"/>
      <c r="F571" s="129"/>
      <c r="G571" s="129"/>
      <c r="H571" s="129"/>
      <c r="I571" s="129"/>
      <c r="J571" s="129"/>
      <c r="Q571" s="131"/>
      <c r="R571" s="131"/>
      <c r="S571" s="131"/>
      <c r="T571" s="131"/>
      <c r="Y571" s="131"/>
      <c r="Z571" s="131"/>
      <c r="AA571" s="131"/>
      <c r="AB571" s="131"/>
      <c r="AC571" s="131"/>
    </row>
    <row r="572" spans="5:29">
      <c r="E572" s="129"/>
      <c r="F572" s="129"/>
      <c r="G572" s="129"/>
      <c r="H572" s="129"/>
      <c r="I572" s="129"/>
      <c r="J572" s="129"/>
      <c r="Q572" s="131"/>
      <c r="R572" s="131"/>
      <c r="S572" s="131"/>
      <c r="T572" s="131"/>
      <c r="Y572" s="131"/>
      <c r="Z572" s="131"/>
      <c r="AA572" s="131"/>
      <c r="AB572" s="131"/>
      <c r="AC572" s="131"/>
    </row>
    <row r="573" spans="5:29">
      <c r="E573" s="129"/>
      <c r="F573" s="129"/>
      <c r="G573" s="129"/>
      <c r="H573" s="129"/>
      <c r="I573" s="129"/>
      <c r="J573" s="129"/>
      <c r="Q573" s="131"/>
      <c r="R573" s="131"/>
      <c r="S573" s="131"/>
      <c r="T573" s="131"/>
      <c r="Y573" s="131"/>
      <c r="Z573" s="131"/>
      <c r="AA573" s="131"/>
      <c r="AB573" s="131"/>
      <c r="AC573" s="131"/>
    </row>
    <row r="574" spans="5:29">
      <c r="E574" s="129"/>
      <c r="F574" s="129"/>
      <c r="G574" s="129"/>
      <c r="H574" s="129"/>
      <c r="I574" s="129"/>
      <c r="J574" s="129"/>
      <c r="Q574" s="131"/>
      <c r="R574" s="131"/>
      <c r="S574" s="131"/>
      <c r="T574" s="131"/>
      <c r="Y574" s="131"/>
      <c r="Z574" s="131"/>
      <c r="AA574" s="131"/>
      <c r="AB574" s="131"/>
      <c r="AC574" s="131"/>
    </row>
    <row r="575" spans="5:29">
      <c r="E575" s="129"/>
      <c r="F575" s="129"/>
      <c r="G575" s="129"/>
      <c r="H575" s="129"/>
      <c r="I575" s="129"/>
      <c r="J575" s="129"/>
      <c r="Q575" s="131"/>
      <c r="R575" s="131"/>
      <c r="S575" s="131"/>
      <c r="T575" s="131"/>
      <c r="Y575" s="131"/>
      <c r="Z575" s="131"/>
      <c r="AA575" s="131"/>
      <c r="AB575" s="131"/>
      <c r="AC575" s="131"/>
    </row>
    <row r="576" spans="5:29">
      <c r="E576" s="129"/>
      <c r="F576" s="129"/>
      <c r="G576" s="129"/>
      <c r="H576" s="129"/>
      <c r="I576" s="129"/>
      <c r="J576" s="129"/>
      <c r="Q576" s="131"/>
      <c r="R576" s="131"/>
      <c r="S576" s="131"/>
      <c r="T576" s="131"/>
      <c r="Y576" s="131"/>
      <c r="Z576" s="131"/>
      <c r="AA576" s="131"/>
      <c r="AB576" s="131"/>
      <c r="AC576" s="131"/>
    </row>
    <row r="577" spans="5:29">
      <c r="E577" s="129"/>
      <c r="F577" s="129"/>
      <c r="G577" s="129"/>
      <c r="H577" s="129"/>
      <c r="I577" s="129"/>
      <c r="J577" s="129"/>
      <c r="Q577" s="131"/>
      <c r="R577" s="131"/>
      <c r="S577" s="131"/>
      <c r="T577" s="131"/>
      <c r="Y577" s="131"/>
      <c r="Z577" s="131"/>
      <c r="AA577" s="131"/>
      <c r="AB577" s="131"/>
      <c r="AC577" s="131"/>
    </row>
    <row r="578" spans="5:29">
      <c r="E578" s="129"/>
      <c r="F578" s="129"/>
      <c r="G578" s="129"/>
      <c r="H578" s="129"/>
      <c r="I578" s="129"/>
      <c r="J578" s="129"/>
      <c r="Q578" s="131"/>
      <c r="R578" s="131"/>
      <c r="S578" s="131"/>
      <c r="T578" s="131"/>
      <c r="Y578" s="131"/>
      <c r="Z578" s="131"/>
      <c r="AA578" s="131"/>
      <c r="AB578" s="131"/>
      <c r="AC578" s="131"/>
    </row>
    <row r="579" spans="5:29">
      <c r="E579" s="129"/>
      <c r="F579" s="129"/>
      <c r="G579" s="129"/>
      <c r="H579" s="129"/>
      <c r="I579" s="129"/>
      <c r="J579" s="129"/>
      <c r="Q579" s="131"/>
      <c r="R579" s="131"/>
      <c r="S579" s="131"/>
      <c r="T579" s="131"/>
      <c r="Y579" s="131"/>
      <c r="Z579" s="131"/>
      <c r="AA579" s="131"/>
      <c r="AB579" s="131"/>
      <c r="AC579" s="131"/>
    </row>
    <row r="580" spans="5:29">
      <c r="E580" s="129"/>
      <c r="F580" s="129"/>
      <c r="G580" s="129"/>
      <c r="H580" s="129"/>
      <c r="I580" s="129"/>
      <c r="J580" s="129"/>
      <c r="Q580" s="131"/>
      <c r="R580" s="131"/>
      <c r="S580" s="131"/>
      <c r="T580" s="131"/>
      <c r="Y580" s="131"/>
      <c r="Z580" s="131"/>
      <c r="AA580" s="131"/>
      <c r="AB580" s="131"/>
      <c r="AC580" s="131"/>
    </row>
    <row r="581" spans="5:29">
      <c r="E581" s="129"/>
      <c r="F581" s="129"/>
      <c r="G581" s="129"/>
      <c r="H581" s="129"/>
      <c r="I581" s="129"/>
      <c r="J581" s="129"/>
      <c r="Q581" s="131"/>
      <c r="R581" s="131"/>
      <c r="S581" s="131"/>
      <c r="T581" s="131"/>
      <c r="Y581" s="131"/>
      <c r="Z581" s="131"/>
      <c r="AA581" s="131"/>
      <c r="AB581" s="131"/>
      <c r="AC581" s="131"/>
    </row>
    <row r="582" spans="5:29">
      <c r="E582" s="129"/>
      <c r="F582" s="129"/>
      <c r="G582" s="129"/>
      <c r="H582" s="129"/>
      <c r="I582" s="129"/>
      <c r="J582" s="129"/>
      <c r="Q582" s="131"/>
      <c r="R582" s="131"/>
      <c r="S582" s="131"/>
      <c r="T582" s="131"/>
      <c r="Y582" s="131"/>
      <c r="Z582" s="131"/>
      <c r="AA582" s="131"/>
      <c r="AB582" s="131"/>
      <c r="AC582" s="131"/>
    </row>
    <row r="583" spans="5:29">
      <c r="E583" s="129"/>
      <c r="F583" s="129"/>
      <c r="G583" s="129"/>
      <c r="H583" s="129"/>
      <c r="I583" s="129"/>
      <c r="J583" s="129"/>
      <c r="Q583" s="131"/>
      <c r="R583" s="131"/>
      <c r="S583" s="131"/>
      <c r="T583" s="131"/>
      <c r="Y583" s="131"/>
      <c r="Z583" s="131"/>
      <c r="AA583" s="131"/>
      <c r="AB583" s="131"/>
      <c r="AC583" s="131"/>
    </row>
    <row r="584" spans="5:29">
      <c r="E584" s="129"/>
      <c r="F584" s="129"/>
      <c r="G584" s="129"/>
      <c r="H584" s="129"/>
      <c r="I584" s="129"/>
      <c r="J584" s="129"/>
      <c r="Q584" s="131"/>
      <c r="R584" s="131"/>
      <c r="S584" s="131"/>
      <c r="T584" s="131"/>
      <c r="Y584" s="131"/>
      <c r="Z584" s="131"/>
      <c r="AA584" s="131"/>
      <c r="AB584" s="131"/>
      <c r="AC584" s="131"/>
    </row>
    <row r="585" spans="5:29">
      <c r="E585" s="129"/>
      <c r="F585" s="129"/>
      <c r="G585" s="129"/>
      <c r="H585" s="129"/>
      <c r="I585" s="129"/>
      <c r="J585" s="129"/>
      <c r="Q585" s="131"/>
      <c r="R585" s="131"/>
      <c r="S585" s="131"/>
      <c r="T585" s="131"/>
      <c r="Y585" s="131"/>
      <c r="Z585" s="131"/>
      <c r="AA585" s="131"/>
      <c r="AB585" s="131"/>
      <c r="AC585" s="131"/>
    </row>
    <row r="586" spans="5:29">
      <c r="E586" s="129"/>
      <c r="F586" s="129"/>
      <c r="G586" s="129"/>
      <c r="H586" s="129"/>
      <c r="I586" s="129"/>
      <c r="J586" s="129"/>
      <c r="Q586" s="131"/>
      <c r="R586" s="131"/>
      <c r="S586" s="131"/>
      <c r="T586" s="131"/>
      <c r="Y586" s="131"/>
      <c r="Z586" s="131"/>
      <c r="AA586" s="131"/>
      <c r="AB586" s="131"/>
      <c r="AC586" s="131"/>
    </row>
    <row r="587" spans="5:29">
      <c r="E587" s="129"/>
      <c r="F587" s="129"/>
      <c r="G587" s="129"/>
      <c r="H587" s="129"/>
      <c r="I587" s="129"/>
      <c r="J587" s="129"/>
      <c r="Q587" s="131"/>
      <c r="R587" s="131"/>
      <c r="S587" s="131"/>
      <c r="T587" s="131"/>
      <c r="Y587" s="131"/>
      <c r="Z587" s="131"/>
      <c r="AA587" s="131"/>
      <c r="AB587" s="131"/>
      <c r="AC587" s="131"/>
    </row>
    <row r="588" spans="5:29">
      <c r="E588" s="129"/>
      <c r="F588" s="129"/>
      <c r="G588" s="129"/>
      <c r="H588" s="129"/>
      <c r="I588" s="129"/>
      <c r="J588" s="129"/>
      <c r="Q588" s="131"/>
      <c r="R588" s="131"/>
      <c r="S588" s="131"/>
      <c r="T588" s="131"/>
      <c r="Y588" s="131"/>
      <c r="Z588" s="131"/>
      <c r="AA588" s="131"/>
      <c r="AB588" s="131"/>
      <c r="AC588" s="131"/>
    </row>
    <row r="589" spans="5:29">
      <c r="E589" s="129"/>
      <c r="F589" s="129"/>
      <c r="G589" s="129"/>
      <c r="H589" s="129"/>
      <c r="I589" s="129"/>
      <c r="J589" s="129"/>
      <c r="Q589" s="131"/>
      <c r="R589" s="131"/>
      <c r="S589" s="131"/>
      <c r="T589" s="131"/>
      <c r="Y589" s="131"/>
      <c r="Z589" s="131"/>
      <c r="AA589" s="131"/>
      <c r="AB589" s="131"/>
      <c r="AC589" s="131"/>
    </row>
    <row r="590" spans="5:29">
      <c r="E590" s="129"/>
      <c r="F590" s="129"/>
      <c r="G590" s="129"/>
      <c r="H590" s="129"/>
      <c r="I590" s="129"/>
      <c r="J590" s="129"/>
      <c r="Q590" s="131"/>
      <c r="R590" s="131"/>
      <c r="S590" s="131"/>
      <c r="T590" s="131"/>
      <c r="Y590" s="131"/>
      <c r="Z590" s="131"/>
      <c r="AA590" s="131"/>
      <c r="AB590" s="131"/>
      <c r="AC590" s="131"/>
    </row>
    <row r="591" spans="5:29">
      <c r="E591" s="129"/>
      <c r="F591" s="129"/>
      <c r="G591" s="129"/>
      <c r="H591" s="129"/>
      <c r="I591" s="129"/>
      <c r="J591" s="129"/>
      <c r="Q591" s="131"/>
      <c r="R591" s="131"/>
      <c r="S591" s="131"/>
      <c r="T591" s="131"/>
      <c r="Y591" s="131"/>
      <c r="Z591" s="131"/>
      <c r="AA591" s="131"/>
      <c r="AB591" s="131"/>
      <c r="AC591" s="131"/>
    </row>
    <row r="592" spans="5:29">
      <c r="E592" s="129"/>
      <c r="F592" s="129"/>
      <c r="G592" s="129"/>
      <c r="H592" s="129"/>
      <c r="I592" s="129"/>
      <c r="J592" s="129"/>
      <c r="Q592" s="131"/>
      <c r="R592" s="131"/>
      <c r="S592" s="131"/>
      <c r="T592" s="131"/>
      <c r="Y592" s="131"/>
      <c r="Z592" s="131"/>
      <c r="AA592" s="131"/>
      <c r="AB592" s="131"/>
      <c r="AC592" s="131"/>
    </row>
    <row r="593" spans="5:29">
      <c r="E593" s="129"/>
      <c r="F593" s="129"/>
      <c r="G593" s="129"/>
      <c r="H593" s="129"/>
      <c r="I593" s="129"/>
      <c r="J593" s="129"/>
      <c r="Q593" s="131"/>
      <c r="R593" s="131"/>
      <c r="S593" s="131"/>
      <c r="T593" s="131"/>
      <c r="Y593" s="131"/>
      <c r="Z593" s="131"/>
      <c r="AA593" s="131"/>
      <c r="AB593" s="131"/>
      <c r="AC593" s="131"/>
    </row>
    <row r="594" spans="5:29">
      <c r="E594" s="129"/>
      <c r="F594" s="129"/>
      <c r="G594" s="129"/>
      <c r="H594" s="129"/>
      <c r="I594" s="129"/>
      <c r="J594" s="129"/>
      <c r="Q594" s="131"/>
      <c r="R594" s="131"/>
      <c r="S594" s="131"/>
      <c r="T594" s="131"/>
      <c r="Y594" s="131"/>
      <c r="Z594" s="131"/>
      <c r="AA594" s="131"/>
      <c r="AB594" s="131"/>
      <c r="AC594" s="131"/>
    </row>
    <row r="595" spans="5:29">
      <c r="E595" s="129"/>
      <c r="F595" s="129"/>
      <c r="G595" s="129"/>
      <c r="H595" s="129"/>
      <c r="I595" s="129"/>
      <c r="J595" s="129"/>
      <c r="Q595" s="131"/>
      <c r="R595" s="131"/>
      <c r="S595" s="131"/>
      <c r="T595" s="131"/>
      <c r="Y595" s="131"/>
      <c r="Z595" s="131"/>
      <c r="AA595" s="131"/>
      <c r="AB595" s="131"/>
      <c r="AC595" s="131"/>
    </row>
    <row r="596" spans="5:29">
      <c r="E596" s="129"/>
      <c r="F596" s="129"/>
      <c r="G596" s="129"/>
      <c r="H596" s="129"/>
      <c r="I596" s="129"/>
      <c r="J596" s="129"/>
      <c r="Q596" s="131"/>
      <c r="R596" s="131"/>
      <c r="S596" s="131"/>
      <c r="T596" s="131"/>
      <c r="Y596" s="131"/>
      <c r="Z596" s="131"/>
      <c r="AA596" s="131"/>
      <c r="AB596" s="131"/>
      <c r="AC596" s="131"/>
    </row>
    <row r="597" spans="5:29">
      <c r="E597" s="129"/>
      <c r="F597" s="129"/>
      <c r="G597" s="129"/>
      <c r="H597" s="129"/>
      <c r="I597" s="129"/>
      <c r="J597" s="129"/>
      <c r="Q597" s="131"/>
      <c r="R597" s="131"/>
      <c r="S597" s="131"/>
      <c r="T597" s="131"/>
      <c r="Y597" s="131"/>
      <c r="Z597" s="131"/>
      <c r="AA597" s="131"/>
      <c r="AB597" s="131"/>
      <c r="AC597" s="131"/>
    </row>
    <row r="598" spans="5:29">
      <c r="E598" s="129"/>
      <c r="F598" s="129"/>
      <c r="G598" s="129"/>
      <c r="H598" s="129"/>
      <c r="I598" s="129"/>
      <c r="J598" s="129"/>
      <c r="Q598" s="131"/>
      <c r="R598" s="131"/>
      <c r="S598" s="131"/>
      <c r="T598" s="131"/>
      <c r="Y598" s="131"/>
      <c r="Z598" s="131"/>
      <c r="AA598" s="131"/>
      <c r="AB598" s="131"/>
      <c r="AC598" s="131"/>
    </row>
    <row r="599" spans="5:29">
      <c r="E599" s="129"/>
      <c r="F599" s="129"/>
      <c r="G599" s="129"/>
      <c r="H599" s="129"/>
      <c r="I599" s="129"/>
      <c r="J599" s="129"/>
      <c r="Q599" s="131"/>
      <c r="R599" s="131"/>
      <c r="S599" s="131"/>
      <c r="T599" s="131"/>
      <c r="Y599" s="131"/>
      <c r="Z599" s="131"/>
      <c r="AA599" s="131"/>
      <c r="AB599" s="131"/>
      <c r="AC599" s="131"/>
    </row>
    <row r="600" spans="5:29">
      <c r="E600" s="129"/>
      <c r="F600" s="129"/>
      <c r="G600" s="129"/>
      <c r="H600" s="129"/>
      <c r="I600" s="129"/>
      <c r="J600" s="129"/>
      <c r="Q600" s="131"/>
      <c r="R600" s="131"/>
      <c r="S600" s="131"/>
      <c r="T600" s="131"/>
      <c r="Y600" s="131"/>
      <c r="Z600" s="131"/>
      <c r="AA600" s="131"/>
      <c r="AB600" s="131"/>
      <c r="AC600" s="131"/>
    </row>
    <row r="601" spans="5:29">
      <c r="E601" s="129"/>
      <c r="F601" s="129"/>
      <c r="G601" s="129"/>
      <c r="H601" s="129"/>
      <c r="I601" s="129"/>
      <c r="J601" s="129"/>
      <c r="Q601" s="131"/>
      <c r="R601" s="131"/>
      <c r="S601" s="131"/>
      <c r="T601" s="131"/>
      <c r="Y601" s="131"/>
      <c r="Z601" s="131"/>
      <c r="AA601" s="131"/>
      <c r="AB601" s="131"/>
      <c r="AC601" s="131"/>
    </row>
    <row r="602" spans="5:29">
      <c r="E602" s="129"/>
      <c r="F602" s="129"/>
      <c r="G602" s="129"/>
      <c r="H602" s="129"/>
      <c r="I602" s="129"/>
      <c r="J602" s="129"/>
      <c r="Q602" s="131"/>
      <c r="R602" s="131"/>
      <c r="S602" s="131"/>
      <c r="T602" s="131"/>
      <c r="Y602" s="131"/>
      <c r="Z602" s="131"/>
      <c r="AA602" s="131"/>
      <c r="AB602" s="131"/>
      <c r="AC602" s="131"/>
    </row>
    <row r="603" spans="5:29">
      <c r="E603" s="129"/>
      <c r="F603" s="129"/>
      <c r="G603" s="129"/>
      <c r="H603" s="129"/>
      <c r="I603" s="129"/>
      <c r="J603" s="129"/>
      <c r="Q603" s="131"/>
      <c r="R603" s="131"/>
      <c r="S603" s="131"/>
      <c r="T603" s="131"/>
      <c r="Y603" s="131"/>
      <c r="Z603" s="131"/>
      <c r="AA603" s="131"/>
      <c r="AB603" s="131"/>
      <c r="AC603" s="131"/>
    </row>
    <row r="604" spans="5:29">
      <c r="E604" s="129"/>
      <c r="F604" s="129"/>
      <c r="G604" s="129"/>
      <c r="H604" s="129"/>
      <c r="I604" s="129"/>
      <c r="J604" s="129"/>
      <c r="Q604" s="131"/>
      <c r="R604" s="131"/>
      <c r="S604" s="131"/>
      <c r="T604" s="131"/>
      <c r="Y604" s="131"/>
      <c r="Z604" s="131"/>
      <c r="AA604" s="131"/>
      <c r="AB604" s="131"/>
      <c r="AC604" s="131"/>
    </row>
    <row r="605" spans="5:29">
      <c r="E605" s="129"/>
      <c r="F605" s="129"/>
      <c r="G605" s="129"/>
      <c r="H605" s="129"/>
      <c r="I605" s="129"/>
      <c r="J605" s="129"/>
      <c r="Q605" s="131"/>
      <c r="R605" s="131"/>
      <c r="S605" s="131"/>
      <c r="T605" s="131"/>
      <c r="Y605" s="131"/>
      <c r="Z605" s="131"/>
      <c r="AA605" s="131"/>
      <c r="AB605" s="131"/>
      <c r="AC605" s="131"/>
    </row>
    <row r="606" spans="5:29">
      <c r="E606" s="129"/>
      <c r="F606" s="129"/>
      <c r="G606" s="129"/>
      <c r="H606" s="129"/>
      <c r="I606" s="129"/>
      <c r="J606" s="129"/>
      <c r="Q606" s="131"/>
      <c r="R606" s="131"/>
      <c r="S606" s="131"/>
      <c r="T606" s="131"/>
      <c r="Y606" s="131"/>
      <c r="Z606" s="131"/>
      <c r="AA606" s="131"/>
      <c r="AB606" s="131"/>
      <c r="AC606" s="131"/>
    </row>
    <row r="607" spans="5:29">
      <c r="E607" s="129"/>
      <c r="F607" s="129"/>
      <c r="G607" s="129"/>
      <c r="H607" s="129"/>
      <c r="I607" s="129"/>
      <c r="J607" s="129"/>
      <c r="Q607" s="131"/>
      <c r="R607" s="131"/>
      <c r="S607" s="131"/>
      <c r="T607" s="131"/>
      <c r="Y607" s="131"/>
      <c r="Z607" s="131"/>
      <c r="AA607" s="131"/>
      <c r="AB607" s="131"/>
      <c r="AC607" s="131"/>
    </row>
    <row r="608" spans="5:29">
      <c r="E608" s="129"/>
      <c r="F608" s="129"/>
      <c r="G608" s="129"/>
      <c r="H608" s="129"/>
      <c r="I608" s="129"/>
      <c r="J608" s="129"/>
      <c r="Q608" s="131"/>
      <c r="R608" s="131"/>
      <c r="S608" s="131"/>
      <c r="T608" s="131"/>
      <c r="Y608" s="131"/>
      <c r="Z608" s="131"/>
      <c r="AA608" s="131"/>
      <c r="AB608" s="131"/>
      <c r="AC608" s="131"/>
    </row>
    <row r="609" spans="5:29">
      <c r="E609" s="129"/>
      <c r="F609" s="129"/>
      <c r="G609" s="129"/>
      <c r="H609" s="129"/>
      <c r="I609" s="129"/>
      <c r="J609" s="129"/>
      <c r="Q609" s="131"/>
      <c r="R609" s="131"/>
      <c r="S609" s="131"/>
      <c r="T609" s="131"/>
      <c r="Y609" s="131"/>
      <c r="Z609" s="131"/>
      <c r="AA609" s="131"/>
      <c r="AB609" s="131"/>
      <c r="AC609" s="131"/>
    </row>
    <row r="610" spans="5:29">
      <c r="E610" s="129"/>
      <c r="F610" s="129"/>
      <c r="G610" s="129"/>
      <c r="H610" s="129"/>
      <c r="I610" s="129"/>
      <c r="J610" s="129"/>
      <c r="Q610" s="131"/>
      <c r="R610" s="131"/>
      <c r="S610" s="131"/>
      <c r="T610" s="131"/>
      <c r="Y610" s="131"/>
      <c r="Z610" s="131"/>
      <c r="AA610" s="131"/>
      <c r="AB610" s="131"/>
      <c r="AC610" s="131"/>
    </row>
    <row r="611" spans="5:29">
      <c r="E611" s="129"/>
      <c r="F611" s="129"/>
      <c r="G611" s="129"/>
      <c r="H611" s="129"/>
      <c r="I611" s="129"/>
      <c r="J611" s="129"/>
      <c r="Q611" s="131"/>
      <c r="R611" s="131"/>
      <c r="S611" s="131"/>
      <c r="T611" s="131"/>
      <c r="Y611" s="131"/>
      <c r="Z611" s="131"/>
      <c r="AA611" s="131"/>
      <c r="AB611" s="131"/>
      <c r="AC611" s="131"/>
    </row>
    <row r="612" spans="5:29">
      <c r="E612" s="129"/>
      <c r="F612" s="129"/>
      <c r="G612" s="129"/>
      <c r="H612" s="129"/>
      <c r="I612" s="129"/>
      <c r="J612" s="129"/>
      <c r="Q612" s="131"/>
      <c r="R612" s="131"/>
      <c r="S612" s="131"/>
      <c r="T612" s="131"/>
      <c r="Y612" s="131"/>
      <c r="Z612" s="131"/>
      <c r="AA612" s="131"/>
      <c r="AB612" s="131"/>
      <c r="AC612" s="131"/>
    </row>
    <row r="613" spans="5:29">
      <c r="E613" s="129"/>
      <c r="F613" s="129"/>
      <c r="G613" s="129"/>
      <c r="H613" s="129"/>
      <c r="I613" s="129"/>
      <c r="J613" s="129"/>
      <c r="Q613" s="131"/>
      <c r="R613" s="131"/>
      <c r="S613" s="131"/>
      <c r="T613" s="131"/>
      <c r="Y613" s="131"/>
      <c r="Z613" s="131"/>
      <c r="AA613" s="131"/>
      <c r="AB613" s="131"/>
      <c r="AC613" s="131"/>
    </row>
    <row r="614" spans="5:29">
      <c r="E614" s="129"/>
      <c r="F614" s="129"/>
      <c r="G614" s="129"/>
      <c r="H614" s="129"/>
      <c r="I614" s="129"/>
      <c r="J614" s="129"/>
      <c r="Q614" s="131"/>
      <c r="R614" s="131"/>
      <c r="S614" s="131"/>
      <c r="T614" s="131"/>
      <c r="Y614" s="131"/>
      <c r="Z614" s="131"/>
      <c r="AA614" s="131"/>
      <c r="AB614" s="131"/>
      <c r="AC614" s="131"/>
    </row>
    <row r="615" spans="5:29">
      <c r="E615" s="129"/>
      <c r="F615" s="129"/>
      <c r="G615" s="129"/>
      <c r="H615" s="129"/>
      <c r="I615" s="129"/>
      <c r="J615" s="129"/>
      <c r="Q615" s="131"/>
      <c r="R615" s="131"/>
      <c r="S615" s="131"/>
      <c r="T615" s="131"/>
      <c r="Y615" s="131"/>
      <c r="Z615" s="131"/>
      <c r="AA615" s="131"/>
      <c r="AB615" s="131"/>
      <c r="AC615" s="131"/>
    </row>
    <row r="616" spans="5:29">
      <c r="E616" s="129"/>
      <c r="F616" s="129"/>
      <c r="G616" s="129"/>
      <c r="H616" s="129"/>
      <c r="I616" s="129"/>
      <c r="J616" s="129"/>
      <c r="Q616" s="131"/>
      <c r="R616" s="131"/>
      <c r="S616" s="131"/>
      <c r="T616" s="131"/>
      <c r="Y616" s="131"/>
      <c r="Z616" s="131"/>
      <c r="AA616" s="131"/>
      <c r="AB616" s="131"/>
      <c r="AC616" s="131"/>
    </row>
    <row r="617" spans="5:29">
      <c r="E617" s="129"/>
      <c r="F617" s="129"/>
      <c r="G617" s="129"/>
      <c r="H617" s="129"/>
      <c r="I617" s="129"/>
      <c r="J617" s="129"/>
      <c r="Q617" s="131"/>
      <c r="R617" s="131"/>
      <c r="S617" s="131"/>
      <c r="T617" s="131"/>
      <c r="Y617" s="131"/>
      <c r="Z617" s="131"/>
      <c r="AA617" s="131"/>
      <c r="AB617" s="131"/>
      <c r="AC617" s="131"/>
    </row>
    <row r="618" spans="5:29">
      <c r="E618" s="129"/>
      <c r="F618" s="129"/>
      <c r="G618" s="129"/>
      <c r="H618" s="129"/>
      <c r="I618" s="129"/>
      <c r="J618" s="129"/>
      <c r="Q618" s="131"/>
      <c r="R618" s="131"/>
      <c r="S618" s="131"/>
      <c r="T618" s="131"/>
      <c r="Y618" s="131"/>
      <c r="Z618" s="131"/>
      <c r="AA618" s="131"/>
      <c r="AB618" s="131"/>
      <c r="AC618" s="131"/>
    </row>
    <row r="619" spans="5:29">
      <c r="E619" s="129"/>
      <c r="F619" s="129"/>
      <c r="G619" s="129"/>
      <c r="H619" s="129"/>
      <c r="I619" s="129"/>
      <c r="J619" s="129"/>
      <c r="Q619" s="131"/>
      <c r="R619" s="131"/>
      <c r="S619" s="131"/>
      <c r="T619" s="131"/>
      <c r="Y619" s="131"/>
      <c r="Z619" s="131"/>
      <c r="AA619" s="131"/>
      <c r="AB619" s="131"/>
      <c r="AC619" s="131"/>
    </row>
    <row r="620" spans="5:29">
      <c r="E620" s="129"/>
      <c r="F620" s="129"/>
      <c r="G620" s="129"/>
      <c r="H620" s="129"/>
      <c r="I620" s="129"/>
      <c r="J620" s="129"/>
      <c r="Q620" s="131"/>
      <c r="R620" s="131"/>
      <c r="S620" s="131"/>
      <c r="T620" s="131"/>
      <c r="Y620" s="131"/>
      <c r="Z620" s="131"/>
      <c r="AA620" s="131"/>
      <c r="AB620" s="131"/>
      <c r="AC620" s="131"/>
    </row>
    <row r="621" spans="5:29">
      <c r="E621" s="129"/>
      <c r="F621" s="129"/>
      <c r="G621" s="129"/>
      <c r="H621" s="129"/>
      <c r="I621" s="129"/>
      <c r="J621" s="129"/>
      <c r="Q621" s="131"/>
      <c r="R621" s="131"/>
      <c r="S621" s="131"/>
      <c r="T621" s="131"/>
      <c r="Y621" s="131"/>
      <c r="Z621" s="131"/>
      <c r="AA621" s="131"/>
      <c r="AB621" s="131"/>
      <c r="AC621" s="131"/>
    </row>
    <row r="622" spans="5:29">
      <c r="E622" s="129"/>
      <c r="F622" s="129"/>
      <c r="G622" s="129"/>
      <c r="H622" s="129"/>
      <c r="I622" s="129"/>
      <c r="J622" s="129"/>
      <c r="Q622" s="131"/>
      <c r="R622" s="131"/>
      <c r="S622" s="131"/>
      <c r="T622" s="131"/>
      <c r="Y622" s="131"/>
      <c r="Z622" s="131"/>
      <c r="AA622" s="131"/>
      <c r="AB622" s="131"/>
      <c r="AC622" s="131"/>
    </row>
    <row r="623" spans="5:29">
      <c r="E623" s="129"/>
      <c r="F623" s="129"/>
      <c r="G623" s="129"/>
      <c r="H623" s="129"/>
      <c r="I623" s="129"/>
      <c r="J623" s="129"/>
      <c r="Q623" s="131"/>
      <c r="R623" s="131"/>
      <c r="S623" s="131"/>
      <c r="T623" s="131"/>
      <c r="Y623" s="131"/>
      <c r="Z623" s="131"/>
      <c r="AA623" s="131"/>
      <c r="AB623" s="131"/>
      <c r="AC623" s="131"/>
    </row>
    <row r="624" spans="5:29">
      <c r="E624" s="129"/>
      <c r="F624" s="129"/>
      <c r="G624" s="129"/>
      <c r="H624" s="129"/>
      <c r="I624" s="129"/>
      <c r="J624" s="129"/>
      <c r="Q624" s="131"/>
      <c r="R624" s="131"/>
      <c r="S624" s="131"/>
      <c r="T624" s="131"/>
      <c r="Y624" s="131"/>
      <c r="Z624" s="131"/>
      <c r="AA624" s="131"/>
      <c r="AB624" s="131"/>
      <c r="AC624" s="131"/>
    </row>
    <row r="625" spans="5:29">
      <c r="E625" s="129"/>
      <c r="F625" s="129"/>
      <c r="G625" s="129"/>
      <c r="H625" s="129"/>
      <c r="I625" s="129"/>
      <c r="J625" s="129"/>
      <c r="Q625" s="131"/>
      <c r="R625" s="131"/>
      <c r="S625" s="131"/>
      <c r="T625" s="131"/>
      <c r="Y625" s="131"/>
      <c r="Z625" s="131"/>
      <c r="AA625" s="131"/>
      <c r="AB625" s="131"/>
      <c r="AC625" s="131"/>
    </row>
    <row r="626" spans="5:29">
      <c r="E626" s="129"/>
      <c r="F626" s="129"/>
      <c r="G626" s="129"/>
      <c r="H626" s="129"/>
      <c r="I626" s="129"/>
      <c r="J626" s="129"/>
      <c r="Q626" s="131"/>
      <c r="R626" s="131"/>
      <c r="S626" s="131"/>
      <c r="T626" s="131"/>
      <c r="Y626" s="131"/>
      <c r="Z626" s="131"/>
      <c r="AA626" s="131"/>
      <c r="AB626" s="131"/>
      <c r="AC626" s="131"/>
    </row>
    <row r="627" spans="5:29">
      <c r="E627" s="129"/>
      <c r="F627" s="129"/>
      <c r="G627" s="129"/>
      <c r="H627" s="129"/>
      <c r="I627" s="129"/>
      <c r="J627" s="129"/>
      <c r="Q627" s="131"/>
      <c r="R627" s="131"/>
      <c r="S627" s="131"/>
      <c r="T627" s="131"/>
      <c r="Y627" s="131"/>
      <c r="Z627" s="131"/>
      <c r="AA627" s="131"/>
      <c r="AB627" s="131"/>
      <c r="AC627" s="131"/>
    </row>
    <row r="628" spans="5:29">
      <c r="E628" s="129"/>
      <c r="F628" s="129"/>
      <c r="G628" s="129"/>
      <c r="H628" s="129"/>
      <c r="I628" s="129"/>
      <c r="J628" s="129"/>
      <c r="Q628" s="131"/>
      <c r="R628" s="131"/>
      <c r="S628" s="131"/>
      <c r="T628" s="131"/>
      <c r="Y628" s="131"/>
      <c r="Z628" s="131"/>
      <c r="AA628" s="131"/>
      <c r="AB628" s="131"/>
      <c r="AC628" s="131"/>
    </row>
    <row r="629" spans="5:29">
      <c r="E629" s="129"/>
      <c r="F629" s="129"/>
      <c r="G629" s="129"/>
      <c r="H629" s="129"/>
      <c r="I629" s="129"/>
      <c r="J629" s="129"/>
      <c r="Q629" s="131"/>
      <c r="R629" s="131"/>
      <c r="S629" s="131"/>
      <c r="T629" s="131"/>
      <c r="Y629" s="131"/>
      <c r="Z629" s="131"/>
      <c r="AA629" s="131"/>
      <c r="AB629" s="131"/>
      <c r="AC629" s="131"/>
    </row>
    <row r="630" spans="5:29">
      <c r="E630" s="129"/>
      <c r="F630" s="129"/>
      <c r="G630" s="129"/>
      <c r="H630" s="129"/>
      <c r="I630" s="129"/>
      <c r="J630" s="129"/>
      <c r="Q630" s="131"/>
      <c r="R630" s="131"/>
      <c r="S630" s="131"/>
      <c r="T630" s="131"/>
      <c r="Y630" s="131"/>
      <c r="Z630" s="131"/>
      <c r="AA630" s="131"/>
      <c r="AB630" s="131"/>
      <c r="AC630" s="131"/>
    </row>
    <row r="631" spans="5:29">
      <c r="E631" s="129"/>
      <c r="F631" s="129"/>
      <c r="G631" s="129"/>
      <c r="H631" s="129"/>
      <c r="I631" s="129"/>
      <c r="J631" s="129"/>
      <c r="Q631" s="131"/>
      <c r="R631" s="131"/>
      <c r="S631" s="131"/>
      <c r="T631" s="131"/>
      <c r="Y631" s="131"/>
      <c r="Z631" s="131"/>
      <c r="AA631" s="131"/>
      <c r="AB631" s="131"/>
      <c r="AC631" s="131"/>
    </row>
    <row r="632" spans="5:29">
      <c r="E632" s="129"/>
      <c r="F632" s="129"/>
      <c r="G632" s="129"/>
      <c r="H632" s="129"/>
      <c r="I632" s="129"/>
      <c r="J632" s="129"/>
      <c r="Q632" s="131"/>
      <c r="R632" s="131"/>
      <c r="S632" s="131"/>
      <c r="T632" s="131"/>
      <c r="Y632" s="131"/>
      <c r="Z632" s="131"/>
      <c r="AA632" s="131"/>
      <c r="AB632" s="131"/>
      <c r="AC632" s="131"/>
    </row>
    <row r="633" spans="5:29">
      <c r="E633" s="129"/>
      <c r="F633" s="129"/>
      <c r="G633" s="129"/>
      <c r="H633" s="129"/>
      <c r="I633" s="129"/>
      <c r="J633" s="129"/>
      <c r="Q633" s="131"/>
      <c r="R633" s="131"/>
      <c r="S633" s="131"/>
      <c r="T633" s="131"/>
      <c r="Y633" s="131"/>
      <c r="Z633" s="131"/>
      <c r="AA633" s="131"/>
      <c r="AB633" s="131"/>
      <c r="AC633" s="131"/>
    </row>
    <row r="634" spans="5:29">
      <c r="E634" s="129"/>
      <c r="F634" s="129"/>
      <c r="G634" s="129"/>
      <c r="H634" s="129"/>
      <c r="I634" s="129"/>
      <c r="J634" s="129"/>
      <c r="Q634" s="131"/>
      <c r="R634" s="131"/>
      <c r="S634" s="131"/>
      <c r="T634" s="131"/>
      <c r="Y634" s="131"/>
      <c r="Z634" s="131"/>
      <c r="AA634" s="131"/>
      <c r="AB634" s="131"/>
      <c r="AC634" s="131"/>
    </row>
    <row r="635" spans="5:29">
      <c r="E635" s="129"/>
      <c r="F635" s="129"/>
      <c r="G635" s="129"/>
      <c r="H635" s="129"/>
      <c r="I635" s="129"/>
      <c r="J635" s="129"/>
      <c r="Q635" s="131"/>
      <c r="R635" s="131"/>
      <c r="S635" s="131"/>
      <c r="T635" s="131"/>
      <c r="Y635" s="131"/>
      <c r="Z635" s="131"/>
      <c r="AA635" s="131"/>
      <c r="AB635" s="131"/>
      <c r="AC635" s="131"/>
    </row>
    <row r="636" spans="5:29">
      <c r="E636" s="129"/>
      <c r="F636" s="129"/>
      <c r="G636" s="129"/>
      <c r="H636" s="129"/>
      <c r="I636" s="129"/>
      <c r="J636" s="129"/>
      <c r="Q636" s="131"/>
      <c r="R636" s="131"/>
      <c r="S636" s="131"/>
      <c r="T636" s="131"/>
      <c r="Y636" s="131"/>
      <c r="Z636" s="131"/>
      <c r="AA636" s="131"/>
      <c r="AB636" s="131"/>
      <c r="AC636" s="131"/>
    </row>
    <row r="637" spans="5:29">
      <c r="E637" s="129"/>
      <c r="F637" s="129"/>
      <c r="G637" s="129"/>
      <c r="H637" s="129"/>
      <c r="I637" s="129"/>
      <c r="J637" s="129"/>
      <c r="Q637" s="131"/>
      <c r="R637" s="131"/>
      <c r="S637" s="131"/>
      <c r="T637" s="131"/>
      <c r="Y637" s="131"/>
      <c r="Z637" s="131"/>
      <c r="AA637" s="131"/>
      <c r="AB637" s="131"/>
      <c r="AC637" s="131"/>
    </row>
    <row r="638" spans="5:29">
      <c r="E638" s="129"/>
      <c r="F638" s="129"/>
      <c r="G638" s="129"/>
      <c r="H638" s="129"/>
      <c r="I638" s="129"/>
      <c r="J638" s="129"/>
      <c r="Q638" s="131"/>
      <c r="R638" s="131"/>
      <c r="S638" s="131"/>
      <c r="T638" s="131"/>
      <c r="Y638" s="131"/>
      <c r="Z638" s="131"/>
      <c r="AA638" s="131"/>
      <c r="AB638" s="131"/>
      <c r="AC638" s="131"/>
    </row>
    <row r="639" spans="5:29">
      <c r="E639" s="129"/>
      <c r="F639" s="129"/>
      <c r="G639" s="129"/>
      <c r="H639" s="129"/>
      <c r="I639" s="129"/>
      <c r="J639" s="129"/>
      <c r="Q639" s="131"/>
      <c r="R639" s="131"/>
      <c r="S639" s="131"/>
      <c r="T639" s="131"/>
      <c r="Y639" s="131"/>
      <c r="Z639" s="131"/>
      <c r="AA639" s="131"/>
      <c r="AB639" s="131"/>
      <c r="AC639" s="131"/>
    </row>
    <row r="640" spans="5:29">
      <c r="E640" s="129"/>
      <c r="F640" s="129"/>
      <c r="G640" s="129"/>
      <c r="H640" s="129"/>
      <c r="I640" s="129"/>
      <c r="J640" s="129"/>
      <c r="Q640" s="131"/>
      <c r="R640" s="131"/>
      <c r="S640" s="131"/>
      <c r="T640" s="131"/>
      <c r="Y640" s="131"/>
      <c r="Z640" s="131"/>
      <c r="AA640" s="131"/>
      <c r="AB640" s="131"/>
      <c r="AC640" s="131"/>
    </row>
    <row r="641" spans="5:29">
      <c r="E641" s="129"/>
      <c r="F641" s="129"/>
      <c r="G641" s="129"/>
      <c r="H641" s="129"/>
      <c r="I641" s="129"/>
      <c r="J641" s="129"/>
      <c r="Q641" s="131"/>
      <c r="R641" s="131"/>
      <c r="S641" s="131"/>
      <c r="T641" s="131"/>
      <c r="Y641" s="131"/>
      <c r="Z641" s="131"/>
      <c r="AA641" s="131"/>
      <c r="AB641" s="131"/>
      <c r="AC641" s="131"/>
    </row>
    <row r="642" spans="5:29">
      <c r="E642" s="129"/>
      <c r="F642" s="129"/>
      <c r="G642" s="129"/>
      <c r="H642" s="129"/>
      <c r="I642" s="129"/>
      <c r="J642" s="129"/>
      <c r="Q642" s="131"/>
      <c r="R642" s="131"/>
      <c r="S642" s="131"/>
      <c r="T642" s="131"/>
      <c r="Y642" s="131"/>
      <c r="Z642" s="131"/>
      <c r="AA642" s="131"/>
      <c r="AB642" s="131"/>
      <c r="AC642" s="131"/>
    </row>
    <row r="643" spans="5:29">
      <c r="E643" s="129"/>
      <c r="F643" s="129"/>
      <c r="G643" s="129"/>
      <c r="H643" s="129"/>
      <c r="I643" s="129"/>
      <c r="J643" s="129"/>
      <c r="Q643" s="131"/>
      <c r="R643" s="131"/>
      <c r="S643" s="131"/>
      <c r="T643" s="131"/>
      <c r="Y643" s="131"/>
      <c r="Z643" s="131"/>
      <c r="AA643" s="131"/>
      <c r="AB643" s="131"/>
      <c r="AC643" s="131"/>
    </row>
    <row r="644" spans="5:29">
      <c r="E644" s="129"/>
      <c r="F644" s="129"/>
      <c r="G644" s="129"/>
      <c r="H644" s="129"/>
      <c r="I644" s="129"/>
      <c r="J644" s="129"/>
      <c r="Q644" s="131"/>
      <c r="R644" s="131"/>
      <c r="S644" s="131"/>
      <c r="T644" s="131"/>
      <c r="Y644" s="131"/>
      <c r="Z644" s="131"/>
      <c r="AA644" s="131"/>
      <c r="AB644" s="131"/>
      <c r="AC644" s="131"/>
    </row>
    <row r="645" spans="5:29">
      <c r="E645" s="129"/>
      <c r="F645" s="129"/>
      <c r="G645" s="129"/>
      <c r="H645" s="129"/>
      <c r="I645" s="129"/>
      <c r="J645" s="129"/>
      <c r="Q645" s="131"/>
      <c r="R645" s="131"/>
      <c r="S645" s="131"/>
      <c r="T645" s="131"/>
      <c r="Y645" s="131"/>
      <c r="Z645" s="131"/>
      <c r="AA645" s="131"/>
      <c r="AB645" s="131"/>
      <c r="AC645" s="131"/>
    </row>
    <row r="646" spans="5:29">
      <c r="E646" s="129"/>
      <c r="F646" s="129"/>
      <c r="G646" s="129"/>
      <c r="H646" s="129"/>
      <c r="I646" s="129"/>
      <c r="J646" s="129"/>
      <c r="Q646" s="131"/>
      <c r="R646" s="131"/>
      <c r="S646" s="131"/>
      <c r="T646" s="131"/>
      <c r="Y646" s="131"/>
      <c r="Z646" s="131"/>
      <c r="AA646" s="131"/>
      <c r="AB646" s="131"/>
      <c r="AC646" s="131"/>
    </row>
    <row r="647" spans="5:29">
      <c r="E647" s="129"/>
      <c r="F647" s="129"/>
      <c r="G647" s="129"/>
      <c r="H647" s="129"/>
      <c r="I647" s="129"/>
      <c r="J647" s="129"/>
      <c r="Q647" s="131"/>
      <c r="R647" s="131"/>
      <c r="S647" s="131"/>
      <c r="T647" s="131"/>
      <c r="Y647" s="131"/>
      <c r="Z647" s="131"/>
      <c r="AA647" s="131"/>
      <c r="AB647" s="131"/>
      <c r="AC647" s="131"/>
    </row>
    <row r="648" spans="5:29">
      <c r="E648" s="129"/>
      <c r="F648" s="129"/>
      <c r="G648" s="129"/>
      <c r="H648" s="129"/>
      <c r="I648" s="129"/>
      <c r="J648" s="129"/>
      <c r="Q648" s="131"/>
      <c r="R648" s="131"/>
      <c r="S648" s="131"/>
      <c r="T648" s="131"/>
      <c r="Y648" s="131"/>
      <c r="Z648" s="131"/>
      <c r="AA648" s="131"/>
      <c r="AB648" s="131"/>
      <c r="AC648" s="131"/>
    </row>
    <row r="649" spans="5:29">
      <c r="E649" s="129"/>
      <c r="F649" s="129"/>
      <c r="G649" s="129"/>
      <c r="H649" s="129"/>
      <c r="I649" s="129"/>
      <c r="J649" s="129"/>
      <c r="Q649" s="131"/>
      <c r="R649" s="131"/>
      <c r="S649" s="131"/>
      <c r="T649" s="131"/>
      <c r="Y649" s="131"/>
      <c r="Z649" s="131"/>
      <c r="AA649" s="131"/>
      <c r="AB649" s="131"/>
      <c r="AC649" s="131"/>
    </row>
    <row r="650" spans="5:29">
      <c r="E650" s="129"/>
      <c r="F650" s="129"/>
      <c r="G650" s="129"/>
      <c r="H650" s="129"/>
      <c r="I650" s="129"/>
      <c r="J650" s="129"/>
      <c r="Q650" s="131"/>
      <c r="R650" s="131"/>
      <c r="S650" s="131"/>
      <c r="T650" s="131"/>
      <c r="Y650" s="131"/>
      <c r="Z650" s="131"/>
      <c r="AA650" s="131"/>
      <c r="AB650" s="131"/>
      <c r="AC650" s="131"/>
    </row>
    <row r="651" spans="5:29">
      <c r="E651" s="129"/>
      <c r="F651" s="129"/>
      <c r="G651" s="129"/>
      <c r="H651" s="129"/>
      <c r="I651" s="129"/>
      <c r="J651" s="129"/>
      <c r="Q651" s="131"/>
      <c r="R651" s="131"/>
      <c r="S651" s="131"/>
      <c r="T651" s="131"/>
      <c r="Y651" s="131"/>
      <c r="Z651" s="131"/>
      <c r="AA651" s="131"/>
      <c r="AB651" s="131"/>
      <c r="AC651" s="131"/>
    </row>
    <row r="652" spans="5:29">
      <c r="E652" s="129"/>
      <c r="F652" s="129"/>
      <c r="G652" s="129"/>
      <c r="H652" s="129"/>
      <c r="I652" s="129"/>
      <c r="J652" s="129"/>
      <c r="Q652" s="131"/>
      <c r="R652" s="131"/>
      <c r="S652" s="131"/>
      <c r="T652" s="131"/>
      <c r="Y652" s="131"/>
      <c r="Z652" s="131"/>
      <c r="AA652" s="131"/>
      <c r="AB652" s="131"/>
      <c r="AC652" s="131"/>
    </row>
    <row r="653" spans="5:29">
      <c r="E653" s="129"/>
      <c r="F653" s="129"/>
      <c r="G653" s="129"/>
      <c r="H653" s="129"/>
      <c r="I653" s="129"/>
      <c r="J653" s="129"/>
      <c r="Q653" s="131"/>
      <c r="R653" s="131"/>
      <c r="S653" s="131"/>
      <c r="T653" s="131"/>
      <c r="Y653" s="131"/>
      <c r="Z653" s="131"/>
      <c r="AA653" s="131"/>
      <c r="AB653" s="131"/>
      <c r="AC653" s="131"/>
    </row>
    <row r="654" spans="5:29">
      <c r="E654" s="129"/>
      <c r="F654" s="129"/>
      <c r="G654" s="129"/>
      <c r="H654" s="129"/>
      <c r="I654" s="129"/>
      <c r="J654" s="129"/>
      <c r="Q654" s="131"/>
      <c r="R654" s="131"/>
      <c r="S654" s="131"/>
      <c r="T654" s="131"/>
      <c r="Y654" s="131"/>
      <c r="Z654" s="131"/>
      <c r="AA654" s="131"/>
      <c r="AB654" s="131"/>
      <c r="AC654" s="131"/>
    </row>
    <row r="655" spans="5:29">
      <c r="E655" s="129"/>
      <c r="F655" s="129"/>
      <c r="G655" s="129"/>
      <c r="H655" s="129"/>
      <c r="I655" s="129"/>
      <c r="J655" s="129"/>
      <c r="Q655" s="131"/>
      <c r="R655" s="131"/>
      <c r="S655" s="131"/>
      <c r="T655" s="131"/>
      <c r="Y655" s="131"/>
      <c r="Z655" s="131"/>
      <c r="AA655" s="131"/>
      <c r="AB655" s="131"/>
      <c r="AC655" s="131"/>
    </row>
    <row r="656" spans="5:29">
      <c r="E656" s="129"/>
      <c r="F656" s="129"/>
      <c r="G656" s="129"/>
      <c r="H656" s="129"/>
      <c r="I656" s="129"/>
      <c r="J656" s="129"/>
      <c r="Q656" s="131"/>
      <c r="R656" s="131"/>
      <c r="S656" s="131"/>
      <c r="T656" s="131"/>
      <c r="Y656" s="131"/>
      <c r="Z656" s="131"/>
      <c r="AA656" s="131"/>
      <c r="AB656" s="131"/>
      <c r="AC656" s="131"/>
    </row>
    <row r="657" spans="5:29">
      <c r="E657" s="129"/>
      <c r="F657" s="129"/>
      <c r="G657" s="129"/>
      <c r="H657" s="129"/>
      <c r="I657" s="129"/>
      <c r="J657" s="129"/>
      <c r="Q657" s="131"/>
      <c r="R657" s="131"/>
      <c r="S657" s="131"/>
      <c r="T657" s="131"/>
      <c r="Y657" s="131"/>
      <c r="Z657" s="131"/>
      <c r="AA657" s="131"/>
      <c r="AB657" s="131"/>
      <c r="AC657" s="131"/>
    </row>
    <row r="658" spans="5:29">
      <c r="E658" s="129"/>
      <c r="F658" s="129"/>
      <c r="G658" s="129"/>
      <c r="H658" s="129"/>
      <c r="I658" s="129"/>
      <c r="J658" s="129"/>
      <c r="Q658" s="131"/>
      <c r="R658" s="131"/>
      <c r="S658" s="131"/>
      <c r="T658" s="131"/>
      <c r="Y658" s="131"/>
      <c r="Z658" s="131"/>
      <c r="AA658" s="131"/>
      <c r="AB658" s="131"/>
      <c r="AC658" s="131"/>
    </row>
    <row r="659" spans="5:29">
      <c r="E659" s="129"/>
      <c r="F659" s="129"/>
      <c r="G659" s="129"/>
      <c r="H659" s="129"/>
      <c r="I659" s="129"/>
      <c r="J659" s="129"/>
      <c r="Q659" s="131"/>
      <c r="R659" s="131"/>
      <c r="S659" s="131"/>
      <c r="T659" s="131"/>
      <c r="Y659" s="131"/>
      <c r="Z659" s="131"/>
      <c r="AA659" s="131"/>
      <c r="AB659" s="131"/>
      <c r="AC659" s="131"/>
    </row>
    <row r="660" spans="5:29">
      <c r="E660" s="129"/>
      <c r="F660" s="129"/>
      <c r="G660" s="129"/>
      <c r="H660" s="129"/>
      <c r="I660" s="129"/>
      <c r="J660" s="129"/>
      <c r="Q660" s="131"/>
      <c r="R660" s="131"/>
      <c r="S660" s="131"/>
      <c r="T660" s="131"/>
      <c r="Y660" s="131"/>
      <c r="Z660" s="131"/>
      <c r="AA660" s="131"/>
      <c r="AB660" s="131"/>
      <c r="AC660" s="131"/>
    </row>
    <row r="661" spans="5:29">
      <c r="E661" s="129"/>
      <c r="F661" s="129"/>
      <c r="G661" s="129"/>
      <c r="H661" s="129"/>
      <c r="I661" s="129"/>
      <c r="J661" s="129"/>
      <c r="Q661" s="131"/>
      <c r="R661" s="131"/>
      <c r="S661" s="131"/>
      <c r="T661" s="131"/>
      <c r="Y661" s="131"/>
      <c r="Z661" s="131"/>
      <c r="AA661" s="131"/>
      <c r="AB661" s="131"/>
      <c r="AC661" s="131"/>
    </row>
    <row r="662" spans="5:29">
      <c r="E662" s="129"/>
      <c r="F662" s="129"/>
      <c r="G662" s="129"/>
      <c r="H662" s="129"/>
      <c r="I662" s="129"/>
      <c r="J662" s="129"/>
      <c r="Q662" s="131"/>
      <c r="R662" s="131"/>
      <c r="S662" s="131"/>
      <c r="T662" s="131"/>
      <c r="Y662" s="131"/>
      <c r="Z662" s="131"/>
      <c r="AA662" s="131"/>
      <c r="AB662" s="131"/>
      <c r="AC662" s="131"/>
    </row>
    <row r="663" spans="5:29">
      <c r="E663" s="129"/>
      <c r="F663" s="129"/>
      <c r="G663" s="129"/>
      <c r="H663" s="129"/>
      <c r="I663" s="129"/>
      <c r="J663" s="129"/>
      <c r="Q663" s="131"/>
      <c r="R663" s="131"/>
      <c r="S663" s="131"/>
      <c r="T663" s="131"/>
      <c r="Y663" s="131"/>
      <c r="Z663" s="131"/>
      <c r="AA663" s="131"/>
      <c r="AB663" s="131"/>
      <c r="AC663" s="131"/>
    </row>
    <row r="664" spans="5:29">
      <c r="E664" s="129"/>
      <c r="F664" s="129"/>
      <c r="G664" s="129"/>
      <c r="H664" s="129"/>
      <c r="I664" s="129"/>
      <c r="J664" s="129"/>
      <c r="Q664" s="131"/>
      <c r="R664" s="131"/>
      <c r="S664" s="131"/>
      <c r="T664" s="131"/>
      <c r="Y664" s="131"/>
      <c r="Z664" s="131"/>
      <c r="AA664" s="131"/>
      <c r="AB664" s="131"/>
      <c r="AC664" s="131"/>
    </row>
    <row r="665" spans="5:29">
      <c r="E665" s="129"/>
      <c r="F665" s="129"/>
      <c r="G665" s="129"/>
      <c r="H665" s="129"/>
      <c r="I665" s="129"/>
      <c r="J665" s="129"/>
      <c r="Q665" s="131"/>
      <c r="R665" s="131"/>
      <c r="S665" s="131"/>
      <c r="T665" s="131"/>
      <c r="Y665" s="131"/>
      <c r="Z665" s="131"/>
      <c r="AA665" s="131"/>
      <c r="AB665" s="131"/>
      <c r="AC665" s="131"/>
    </row>
    <row r="666" spans="5:29">
      <c r="E666" s="129"/>
      <c r="F666" s="129"/>
      <c r="G666" s="129"/>
      <c r="H666" s="129"/>
      <c r="I666" s="129"/>
      <c r="J666" s="129"/>
      <c r="Q666" s="131"/>
      <c r="R666" s="131"/>
      <c r="S666" s="131"/>
      <c r="T666" s="131"/>
      <c r="Y666" s="131"/>
      <c r="Z666" s="131"/>
      <c r="AA666" s="131"/>
      <c r="AB666" s="131"/>
      <c r="AC666" s="131"/>
    </row>
    <row r="667" spans="5:29">
      <c r="E667" s="129"/>
      <c r="F667" s="129"/>
      <c r="G667" s="129"/>
      <c r="H667" s="129"/>
      <c r="I667" s="129"/>
      <c r="J667" s="129"/>
      <c r="Q667" s="131"/>
      <c r="R667" s="131"/>
      <c r="S667" s="131"/>
      <c r="T667" s="131"/>
      <c r="Y667" s="131"/>
      <c r="Z667" s="131"/>
      <c r="AA667" s="131"/>
      <c r="AB667" s="131"/>
      <c r="AC667" s="131"/>
    </row>
    <row r="668" spans="5:29">
      <c r="E668" s="129"/>
      <c r="F668" s="129"/>
      <c r="G668" s="129"/>
      <c r="H668" s="129"/>
      <c r="I668" s="129"/>
      <c r="J668" s="129"/>
      <c r="Q668" s="131"/>
      <c r="R668" s="131"/>
      <c r="S668" s="131"/>
      <c r="T668" s="131"/>
      <c r="Y668" s="131"/>
      <c r="Z668" s="131"/>
      <c r="AA668" s="131"/>
      <c r="AB668" s="131"/>
      <c r="AC668" s="131"/>
    </row>
    <row r="669" spans="5:29">
      <c r="E669" s="129"/>
      <c r="F669" s="129"/>
      <c r="G669" s="129"/>
      <c r="H669" s="129"/>
      <c r="I669" s="129"/>
      <c r="J669" s="129"/>
      <c r="Q669" s="131"/>
      <c r="R669" s="131"/>
      <c r="S669" s="131"/>
      <c r="T669" s="131"/>
      <c r="Y669" s="131"/>
      <c r="Z669" s="131"/>
      <c r="AA669" s="131"/>
      <c r="AB669" s="131"/>
      <c r="AC669" s="131"/>
    </row>
    <row r="670" spans="5:29">
      <c r="E670" s="129"/>
      <c r="F670" s="129"/>
      <c r="G670" s="129"/>
      <c r="H670" s="129"/>
      <c r="I670" s="129"/>
      <c r="J670" s="129"/>
      <c r="Q670" s="131"/>
      <c r="R670" s="131"/>
      <c r="S670" s="131"/>
      <c r="T670" s="131"/>
      <c r="Y670" s="131"/>
      <c r="Z670" s="131"/>
      <c r="AA670" s="131"/>
      <c r="AB670" s="131"/>
      <c r="AC670" s="131"/>
    </row>
    <row r="671" spans="5:29">
      <c r="E671" s="129"/>
      <c r="F671" s="129"/>
      <c r="G671" s="129"/>
      <c r="H671" s="129"/>
      <c r="I671" s="129"/>
      <c r="J671" s="129"/>
      <c r="Q671" s="131"/>
      <c r="R671" s="131"/>
      <c r="S671" s="131"/>
      <c r="T671" s="131"/>
      <c r="Y671" s="131"/>
      <c r="Z671" s="131"/>
      <c r="AA671" s="131"/>
      <c r="AB671" s="131"/>
      <c r="AC671" s="131"/>
    </row>
    <row r="672" spans="5:29">
      <c r="E672" s="129"/>
      <c r="F672" s="129"/>
      <c r="G672" s="129"/>
      <c r="H672" s="129"/>
      <c r="I672" s="129"/>
      <c r="J672" s="129"/>
      <c r="Q672" s="131"/>
      <c r="R672" s="131"/>
      <c r="S672" s="131"/>
      <c r="T672" s="131"/>
      <c r="Y672" s="131"/>
      <c r="Z672" s="131"/>
      <c r="AA672" s="131"/>
      <c r="AB672" s="131"/>
      <c r="AC672" s="131"/>
    </row>
    <row r="673" spans="5:29">
      <c r="E673" s="129"/>
      <c r="F673" s="129"/>
      <c r="G673" s="129"/>
      <c r="H673" s="129"/>
      <c r="I673" s="129"/>
      <c r="J673" s="129"/>
      <c r="Q673" s="131"/>
      <c r="R673" s="131"/>
      <c r="S673" s="131"/>
      <c r="T673" s="131"/>
      <c r="Y673" s="131"/>
      <c r="Z673" s="131"/>
      <c r="AA673" s="131"/>
      <c r="AB673" s="131"/>
      <c r="AC673" s="131"/>
    </row>
    <row r="674" spans="5:29">
      <c r="E674" s="129"/>
      <c r="F674" s="129"/>
      <c r="G674" s="129"/>
      <c r="H674" s="129"/>
      <c r="I674" s="129"/>
      <c r="J674" s="129"/>
      <c r="Q674" s="131"/>
      <c r="R674" s="131"/>
      <c r="S674" s="131"/>
      <c r="T674" s="131"/>
      <c r="Y674" s="131"/>
      <c r="Z674" s="131"/>
      <c r="AA674" s="131"/>
      <c r="AB674" s="131"/>
      <c r="AC674" s="131"/>
    </row>
    <row r="675" spans="5:29">
      <c r="E675" s="129"/>
      <c r="F675" s="129"/>
      <c r="G675" s="129"/>
      <c r="H675" s="129"/>
      <c r="I675" s="129"/>
      <c r="J675" s="129"/>
      <c r="Q675" s="131"/>
      <c r="R675" s="131"/>
      <c r="S675" s="131"/>
      <c r="T675" s="131"/>
      <c r="Y675" s="131"/>
      <c r="Z675" s="131"/>
      <c r="AA675" s="131"/>
      <c r="AB675" s="131"/>
      <c r="AC675" s="131"/>
    </row>
    <row r="676" spans="5:29">
      <c r="E676" s="129"/>
      <c r="F676" s="129"/>
      <c r="G676" s="129"/>
      <c r="H676" s="129"/>
      <c r="I676" s="129"/>
      <c r="J676" s="129"/>
      <c r="Q676" s="131"/>
      <c r="R676" s="131"/>
      <c r="S676" s="131"/>
      <c r="T676" s="131"/>
      <c r="Y676" s="131"/>
      <c r="Z676" s="131"/>
      <c r="AA676" s="131"/>
      <c r="AB676" s="131"/>
      <c r="AC676" s="131"/>
    </row>
    <row r="677" spans="5:29">
      <c r="E677" s="129"/>
      <c r="F677" s="129"/>
      <c r="G677" s="129"/>
      <c r="H677" s="129"/>
      <c r="I677" s="129"/>
      <c r="J677" s="129"/>
      <c r="Q677" s="131"/>
      <c r="R677" s="131"/>
      <c r="S677" s="131"/>
      <c r="T677" s="131"/>
      <c r="Y677" s="131"/>
      <c r="Z677" s="131"/>
      <c r="AA677" s="131"/>
      <c r="AB677" s="131"/>
      <c r="AC677" s="131"/>
    </row>
    <row r="678" spans="5:29">
      <c r="E678" s="129"/>
      <c r="F678" s="129"/>
      <c r="G678" s="129"/>
      <c r="H678" s="129"/>
      <c r="I678" s="129"/>
      <c r="J678" s="129"/>
      <c r="Q678" s="131"/>
      <c r="R678" s="131"/>
      <c r="S678" s="131"/>
      <c r="T678" s="131"/>
      <c r="Y678" s="131"/>
      <c r="Z678" s="131"/>
      <c r="AA678" s="131"/>
      <c r="AB678" s="131"/>
      <c r="AC678" s="131"/>
    </row>
    <row r="679" spans="5:29">
      <c r="E679" s="129"/>
      <c r="F679" s="129"/>
      <c r="G679" s="129"/>
      <c r="H679" s="129"/>
      <c r="I679" s="129"/>
      <c r="J679" s="129"/>
      <c r="Q679" s="131"/>
      <c r="R679" s="131"/>
      <c r="S679" s="131"/>
      <c r="T679" s="131"/>
      <c r="Y679" s="131"/>
      <c r="Z679" s="131"/>
      <c r="AA679" s="131"/>
      <c r="AB679" s="131"/>
      <c r="AC679" s="131"/>
    </row>
    <row r="680" spans="5:29">
      <c r="E680" s="129"/>
      <c r="F680" s="129"/>
      <c r="G680" s="129"/>
      <c r="H680" s="129"/>
      <c r="I680" s="129"/>
      <c r="J680" s="129"/>
      <c r="Q680" s="131"/>
      <c r="R680" s="131"/>
      <c r="S680" s="131"/>
      <c r="T680" s="131"/>
      <c r="Y680" s="131"/>
      <c r="Z680" s="131"/>
      <c r="AA680" s="131"/>
      <c r="AB680" s="131"/>
      <c r="AC680" s="131"/>
    </row>
    <row r="681" spans="5:29">
      <c r="E681" s="129"/>
      <c r="F681" s="129"/>
      <c r="G681" s="129"/>
      <c r="H681" s="129"/>
      <c r="I681" s="129"/>
      <c r="J681" s="129"/>
      <c r="Q681" s="131"/>
      <c r="R681" s="131"/>
      <c r="S681" s="131"/>
      <c r="T681" s="131"/>
      <c r="Y681" s="131"/>
      <c r="Z681" s="131"/>
      <c r="AA681" s="131"/>
      <c r="AB681" s="131"/>
      <c r="AC681" s="131"/>
    </row>
    <row r="682" spans="5:29">
      <c r="E682" s="129"/>
      <c r="F682" s="129"/>
      <c r="G682" s="129"/>
      <c r="H682" s="129"/>
      <c r="I682" s="129"/>
      <c r="J682" s="129"/>
      <c r="Q682" s="131"/>
      <c r="R682" s="131"/>
      <c r="S682" s="131"/>
      <c r="T682" s="131"/>
      <c r="Y682" s="131"/>
      <c r="Z682" s="131"/>
      <c r="AA682" s="131"/>
      <c r="AB682" s="131"/>
      <c r="AC682" s="131"/>
    </row>
    <row r="683" spans="5:29">
      <c r="E683" s="129"/>
      <c r="F683" s="129"/>
      <c r="G683" s="129"/>
      <c r="H683" s="129"/>
      <c r="I683" s="129"/>
      <c r="J683" s="129"/>
      <c r="Q683" s="131"/>
      <c r="R683" s="131"/>
      <c r="S683" s="131"/>
      <c r="T683" s="131"/>
      <c r="Y683" s="131"/>
      <c r="Z683" s="131"/>
      <c r="AA683" s="131"/>
      <c r="AB683" s="131"/>
      <c r="AC683" s="131"/>
    </row>
    <row r="684" spans="5:29">
      <c r="E684" s="129"/>
      <c r="F684" s="129"/>
      <c r="G684" s="129"/>
      <c r="H684" s="129"/>
      <c r="I684" s="129"/>
      <c r="J684" s="129"/>
      <c r="Q684" s="131"/>
      <c r="R684" s="131"/>
      <c r="S684" s="131"/>
      <c r="T684" s="131"/>
      <c r="Y684" s="131"/>
      <c r="Z684" s="131"/>
      <c r="AA684" s="131"/>
      <c r="AB684" s="131"/>
      <c r="AC684" s="131"/>
    </row>
    <row r="685" spans="5:29">
      <c r="E685" s="129"/>
      <c r="F685" s="129"/>
      <c r="G685" s="129"/>
      <c r="H685" s="129"/>
      <c r="I685" s="129"/>
      <c r="J685" s="129"/>
      <c r="Q685" s="131"/>
      <c r="R685" s="131"/>
      <c r="S685" s="131"/>
      <c r="T685" s="131"/>
      <c r="Y685" s="131"/>
      <c r="Z685" s="131"/>
      <c r="AA685" s="131"/>
      <c r="AB685" s="131"/>
      <c r="AC685" s="131"/>
    </row>
    <row r="686" spans="5:29">
      <c r="E686" s="129"/>
      <c r="F686" s="129"/>
      <c r="G686" s="129"/>
      <c r="H686" s="129"/>
      <c r="I686" s="129"/>
      <c r="J686" s="129"/>
      <c r="Q686" s="131"/>
      <c r="R686" s="131"/>
      <c r="S686" s="131"/>
      <c r="T686" s="131"/>
      <c r="Y686" s="131"/>
      <c r="Z686" s="131"/>
      <c r="AA686" s="131"/>
      <c r="AB686" s="131"/>
      <c r="AC686" s="131"/>
    </row>
    <row r="687" spans="5:29">
      <c r="E687" s="129"/>
      <c r="F687" s="129"/>
      <c r="G687" s="129"/>
      <c r="H687" s="129"/>
      <c r="I687" s="129"/>
      <c r="J687" s="129"/>
      <c r="Q687" s="131"/>
      <c r="R687" s="131"/>
      <c r="S687" s="131"/>
      <c r="T687" s="131"/>
      <c r="Y687" s="131"/>
      <c r="Z687" s="131"/>
      <c r="AA687" s="131"/>
      <c r="AB687" s="131"/>
      <c r="AC687" s="131"/>
    </row>
    <row r="688" spans="5:29">
      <c r="E688" s="129"/>
      <c r="F688" s="129"/>
      <c r="G688" s="129"/>
      <c r="H688" s="129"/>
      <c r="I688" s="129"/>
      <c r="J688" s="129"/>
      <c r="Q688" s="131"/>
      <c r="R688" s="131"/>
      <c r="S688" s="131"/>
      <c r="T688" s="131"/>
      <c r="Y688" s="131"/>
      <c r="Z688" s="131"/>
      <c r="AA688" s="131"/>
      <c r="AB688" s="131"/>
      <c r="AC688" s="131"/>
    </row>
    <row r="689" spans="5:29">
      <c r="E689" s="129"/>
      <c r="F689" s="129"/>
      <c r="G689" s="129"/>
      <c r="H689" s="129"/>
      <c r="I689" s="129"/>
      <c r="J689" s="129"/>
      <c r="Q689" s="131"/>
      <c r="R689" s="131"/>
      <c r="S689" s="131"/>
      <c r="T689" s="131"/>
      <c r="Y689" s="131"/>
      <c r="Z689" s="131"/>
      <c r="AA689" s="131"/>
      <c r="AB689" s="131"/>
      <c r="AC689" s="131"/>
    </row>
    <row r="690" spans="5:29">
      <c r="E690" s="129"/>
      <c r="F690" s="129"/>
      <c r="G690" s="129"/>
      <c r="H690" s="129"/>
      <c r="I690" s="129"/>
      <c r="J690" s="129"/>
      <c r="Q690" s="131"/>
      <c r="R690" s="131"/>
      <c r="S690" s="131"/>
      <c r="T690" s="131"/>
      <c r="Y690" s="131"/>
      <c r="Z690" s="131"/>
      <c r="AA690" s="131"/>
      <c r="AB690" s="131"/>
      <c r="AC690" s="131"/>
    </row>
    <row r="691" spans="5:29">
      <c r="E691" s="129"/>
      <c r="F691" s="129"/>
      <c r="G691" s="129"/>
      <c r="H691" s="129"/>
      <c r="I691" s="129"/>
      <c r="J691" s="129"/>
      <c r="Q691" s="131"/>
      <c r="R691" s="131"/>
      <c r="S691" s="131"/>
      <c r="T691" s="131"/>
      <c r="Y691" s="131"/>
      <c r="Z691" s="131"/>
      <c r="AA691" s="131"/>
      <c r="AB691" s="131"/>
      <c r="AC691" s="131"/>
    </row>
    <row r="692" spans="5:29">
      <c r="E692" s="129"/>
      <c r="F692" s="129"/>
      <c r="G692" s="129"/>
      <c r="H692" s="129"/>
      <c r="I692" s="129"/>
      <c r="J692" s="129"/>
      <c r="Q692" s="131"/>
      <c r="R692" s="131"/>
      <c r="S692" s="131"/>
      <c r="T692" s="131"/>
      <c r="Y692" s="131"/>
      <c r="Z692" s="131"/>
      <c r="AA692" s="131"/>
      <c r="AB692" s="131"/>
      <c r="AC692" s="131"/>
    </row>
    <row r="693" spans="5:29">
      <c r="E693" s="129"/>
      <c r="F693" s="129"/>
      <c r="G693" s="129"/>
      <c r="H693" s="129"/>
      <c r="I693" s="129"/>
      <c r="J693" s="129"/>
      <c r="Q693" s="131"/>
      <c r="R693" s="131"/>
      <c r="S693" s="131"/>
      <c r="T693" s="131"/>
      <c r="Y693" s="131"/>
      <c r="Z693" s="131"/>
      <c r="AA693" s="131"/>
      <c r="AB693" s="131"/>
      <c r="AC693" s="131"/>
    </row>
    <row r="694" spans="5:29">
      <c r="E694" s="129"/>
      <c r="F694" s="129"/>
      <c r="G694" s="129"/>
      <c r="H694" s="129"/>
      <c r="I694" s="129"/>
      <c r="J694" s="129"/>
      <c r="Q694" s="131"/>
      <c r="R694" s="131"/>
      <c r="S694" s="131"/>
      <c r="T694" s="131"/>
      <c r="Y694" s="131"/>
      <c r="Z694" s="131"/>
      <c r="AA694" s="131"/>
      <c r="AB694" s="131"/>
      <c r="AC694" s="131"/>
    </row>
    <row r="695" spans="5:29">
      <c r="E695" s="129"/>
      <c r="F695" s="129"/>
      <c r="G695" s="129"/>
      <c r="H695" s="129"/>
      <c r="I695" s="129"/>
      <c r="J695" s="129"/>
      <c r="Q695" s="131"/>
      <c r="R695" s="131"/>
      <c r="S695" s="131"/>
      <c r="T695" s="131"/>
      <c r="Y695" s="131"/>
      <c r="Z695" s="131"/>
      <c r="AA695" s="131"/>
      <c r="AB695" s="131"/>
      <c r="AC695" s="131"/>
    </row>
    <row r="696" spans="5:29">
      <c r="E696" s="129"/>
      <c r="F696" s="129"/>
      <c r="G696" s="129"/>
      <c r="H696" s="129"/>
      <c r="I696" s="129"/>
      <c r="J696" s="129"/>
      <c r="Q696" s="131"/>
      <c r="R696" s="131"/>
      <c r="S696" s="131"/>
      <c r="T696" s="131"/>
      <c r="Y696" s="131"/>
      <c r="Z696" s="131"/>
      <c r="AA696" s="131"/>
      <c r="AB696" s="131"/>
      <c r="AC696" s="131"/>
    </row>
    <row r="697" spans="5:29">
      <c r="E697" s="129"/>
      <c r="F697" s="129"/>
      <c r="G697" s="129"/>
      <c r="H697" s="129"/>
      <c r="I697" s="129"/>
      <c r="J697" s="129"/>
      <c r="Q697" s="131"/>
      <c r="R697" s="131"/>
      <c r="S697" s="131"/>
      <c r="T697" s="131"/>
      <c r="Y697" s="131"/>
      <c r="Z697" s="131"/>
      <c r="AA697" s="131"/>
      <c r="AB697" s="131"/>
      <c r="AC697" s="131"/>
    </row>
    <row r="698" spans="5:29">
      <c r="E698" s="129"/>
      <c r="F698" s="129"/>
      <c r="G698" s="129"/>
      <c r="H698" s="129"/>
      <c r="I698" s="129"/>
      <c r="J698" s="129"/>
      <c r="Q698" s="131"/>
      <c r="R698" s="131"/>
      <c r="S698" s="131"/>
      <c r="T698" s="131"/>
      <c r="Y698" s="131"/>
      <c r="Z698" s="131"/>
      <c r="AA698" s="131"/>
      <c r="AB698" s="131"/>
      <c r="AC698" s="131"/>
    </row>
    <row r="699" spans="5:29">
      <c r="E699" s="129"/>
      <c r="F699" s="129"/>
      <c r="G699" s="129"/>
      <c r="H699" s="129"/>
      <c r="I699" s="129"/>
      <c r="J699" s="129"/>
      <c r="Q699" s="131"/>
      <c r="R699" s="131"/>
      <c r="S699" s="131"/>
      <c r="T699" s="131"/>
      <c r="Y699" s="131"/>
      <c r="Z699" s="131"/>
      <c r="AA699" s="131"/>
      <c r="AB699" s="131"/>
      <c r="AC699" s="131"/>
    </row>
    <row r="700" spans="5:29">
      <c r="E700" s="129"/>
      <c r="F700" s="129"/>
      <c r="G700" s="129"/>
      <c r="H700" s="129"/>
      <c r="I700" s="129"/>
      <c r="J700" s="129"/>
      <c r="Q700" s="131"/>
      <c r="R700" s="131"/>
      <c r="S700" s="131"/>
      <c r="T700" s="131"/>
      <c r="Y700" s="131"/>
      <c r="Z700" s="131"/>
      <c r="AA700" s="131"/>
      <c r="AB700" s="131"/>
      <c r="AC700" s="131"/>
    </row>
    <row r="701" spans="5:29">
      <c r="E701" s="129"/>
      <c r="F701" s="129"/>
      <c r="G701" s="129"/>
      <c r="H701" s="129"/>
      <c r="I701" s="129"/>
      <c r="J701" s="129"/>
      <c r="Q701" s="131"/>
      <c r="R701" s="131"/>
      <c r="S701" s="131"/>
      <c r="T701" s="131"/>
      <c r="Y701" s="131"/>
      <c r="Z701" s="131"/>
      <c r="AA701" s="131"/>
      <c r="AB701" s="131"/>
      <c r="AC701" s="131"/>
    </row>
    <row r="702" spans="5:29">
      <c r="E702" s="129"/>
      <c r="F702" s="129"/>
      <c r="G702" s="129"/>
      <c r="H702" s="129"/>
      <c r="I702" s="129"/>
      <c r="J702" s="129"/>
      <c r="Q702" s="131"/>
      <c r="R702" s="131"/>
      <c r="S702" s="131"/>
      <c r="T702" s="131"/>
      <c r="Y702" s="131"/>
      <c r="Z702" s="131"/>
      <c r="AA702" s="131"/>
      <c r="AB702" s="131"/>
      <c r="AC702" s="131"/>
    </row>
    <row r="703" spans="5:29">
      <c r="E703" s="129"/>
      <c r="F703" s="129"/>
      <c r="G703" s="129"/>
      <c r="H703" s="129"/>
      <c r="I703" s="129"/>
      <c r="J703" s="129"/>
      <c r="Q703" s="131"/>
      <c r="R703" s="131"/>
      <c r="S703" s="131"/>
      <c r="T703" s="131"/>
      <c r="Y703" s="131"/>
      <c r="Z703" s="131"/>
      <c r="AA703" s="131"/>
      <c r="AB703" s="131"/>
      <c r="AC703" s="131"/>
    </row>
    <row r="704" spans="5:29">
      <c r="E704" s="129"/>
      <c r="F704" s="129"/>
      <c r="G704" s="129"/>
      <c r="H704" s="129"/>
      <c r="I704" s="129"/>
      <c r="J704" s="129"/>
      <c r="Q704" s="131"/>
      <c r="R704" s="131"/>
      <c r="S704" s="131"/>
      <c r="T704" s="131"/>
      <c r="Y704" s="131"/>
      <c r="Z704" s="131"/>
      <c r="AA704" s="131"/>
      <c r="AB704" s="131"/>
      <c r="AC704" s="131"/>
    </row>
    <row r="705" spans="5:29">
      <c r="E705" s="129"/>
      <c r="F705" s="129"/>
      <c r="G705" s="129"/>
      <c r="H705" s="129"/>
      <c r="I705" s="129"/>
      <c r="J705" s="129"/>
      <c r="Q705" s="131"/>
      <c r="R705" s="131"/>
      <c r="S705" s="131"/>
      <c r="T705" s="131"/>
      <c r="Y705" s="131"/>
      <c r="Z705" s="131"/>
      <c r="AA705" s="131"/>
      <c r="AB705" s="131"/>
      <c r="AC705" s="131"/>
    </row>
    <row r="706" spans="5:29">
      <c r="E706" s="129"/>
      <c r="F706" s="129"/>
      <c r="G706" s="129"/>
      <c r="H706" s="129"/>
      <c r="I706" s="129"/>
      <c r="J706" s="129"/>
      <c r="Q706" s="131"/>
      <c r="R706" s="131"/>
      <c r="S706" s="131"/>
      <c r="T706" s="131"/>
      <c r="Y706" s="131"/>
      <c r="Z706" s="131"/>
      <c r="AA706" s="131"/>
      <c r="AB706" s="131"/>
      <c r="AC706" s="131"/>
    </row>
    <row r="707" spans="5:29">
      <c r="E707" s="129"/>
      <c r="F707" s="129"/>
      <c r="G707" s="129"/>
      <c r="H707" s="129"/>
      <c r="I707" s="129"/>
      <c r="J707" s="129"/>
      <c r="Q707" s="131"/>
      <c r="R707" s="131"/>
      <c r="S707" s="131"/>
      <c r="T707" s="131"/>
      <c r="Y707" s="131"/>
      <c r="Z707" s="131"/>
      <c r="AA707" s="131"/>
      <c r="AB707" s="131"/>
      <c r="AC707" s="131"/>
    </row>
    <row r="708" spans="5:29">
      <c r="E708" s="129"/>
      <c r="F708" s="129"/>
      <c r="G708" s="129"/>
      <c r="H708" s="129"/>
      <c r="I708" s="129"/>
      <c r="J708" s="129"/>
      <c r="Q708" s="131"/>
      <c r="R708" s="131"/>
      <c r="S708" s="131"/>
      <c r="T708" s="131"/>
      <c r="Y708" s="131"/>
      <c r="Z708" s="131"/>
      <c r="AA708" s="131"/>
      <c r="AB708" s="131"/>
      <c r="AC708" s="131"/>
    </row>
    <row r="709" spans="5:29">
      <c r="E709" s="129"/>
      <c r="F709" s="129"/>
      <c r="G709" s="129"/>
      <c r="H709" s="129"/>
      <c r="I709" s="129"/>
      <c r="J709" s="129"/>
      <c r="Q709" s="131"/>
      <c r="R709" s="131"/>
      <c r="S709" s="131"/>
      <c r="T709" s="131"/>
      <c r="Y709" s="131"/>
      <c r="Z709" s="131"/>
      <c r="AA709" s="131"/>
      <c r="AB709" s="131"/>
      <c r="AC709" s="131"/>
    </row>
    <row r="710" spans="5:29">
      <c r="E710" s="129"/>
      <c r="F710" s="129"/>
      <c r="G710" s="129"/>
      <c r="H710" s="129"/>
      <c r="I710" s="129"/>
      <c r="J710" s="129"/>
      <c r="Q710" s="131"/>
      <c r="R710" s="131"/>
      <c r="S710" s="131"/>
      <c r="T710" s="131"/>
      <c r="Y710" s="131"/>
      <c r="Z710" s="131"/>
      <c r="AA710" s="131"/>
      <c r="AB710" s="131"/>
      <c r="AC710" s="131"/>
    </row>
    <row r="711" spans="5:29">
      <c r="E711" s="129"/>
      <c r="F711" s="129"/>
      <c r="G711" s="129"/>
      <c r="H711" s="129"/>
      <c r="I711" s="129"/>
      <c r="J711" s="129"/>
      <c r="Q711" s="131"/>
      <c r="R711" s="131"/>
      <c r="S711" s="131"/>
      <c r="T711" s="131"/>
      <c r="Y711" s="131"/>
      <c r="Z711" s="131"/>
      <c r="AA711" s="131"/>
      <c r="AB711" s="131"/>
      <c r="AC711" s="131"/>
    </row>
    <row r="712" spans="5:29">
      <c r="E712" s="129"/>
      <c r="F712" s="129"/>
      <c r="G712" s="129"/>
      <c r="H712" s="129"/>
      <c r="I712" s="129"/>
      <c r="J712" s="129"/>
      <c r="Q712" s="131"/>
      <c r="R712" s="131"/>
      <c r="S712" s="131"/>
      <c r="T712" s="131"/>
      <c r="Y712" s="131"/>
      <c r="Z712" s="131"/>
      <c r="AA712" s="131"/>
      <c r="AB712" s="131"/>
      <c r="AC712" s="131"/>
    </row>
    <row r="713" spans="5:29">
      <c r="E713" s="129"/>
      <c r="F713" s="129"/>
      <c r="G713" s="129"/>
      <c r="H713" s="129"/>
      <c r="I713" s="129"/>
      <c r="J713" s="129"/>
      <c r="Q713" s="131"/>
      <c r="R713" s="131"/>
      <c r="S713" s="131"/>
      <c r="T713" s="131"/>
      <c r="Y713" s="131"/>
      <c r="Z713" s="131"/>
      <c r="AA713" s="131"/>
      <c r="AB713" s="131"/>
      <c r="AC713" s="131"/>
    </row>
    <row r="714" spans="5:29">
      <c r="E714" s="129"/>
      <c r="F714" s="129"/>
      <c r="G714" s="129"/>
      <c r="H714" s="129"/>
      <c r="I714" s="129"/>
      <c r="J714" s="129"/>
      <c r="Q714" s="131"/>
      <c r="R714" s="131"/>
      <c r="S714" s="131"/>
      <c r="T714" s="131"/>
      <c r="Y714" s="131"/>
      <c r="Z714" s="131"/>
      <c r="AA714" s="131"/>
      <c r="AB714" s="131"/>
      <c r="AC714" s="131"/>
    </row>
    <row r="715" spans="5:29">
      <c r="E715" s="129"/>
      <c r="F715" s="129"/>
      <c r="G715" s="129"/>
      <c r="H715" s="129"/>
      <c r="I715" s="129"/>
      <c r="J715" s="129"/>
      <c r="Q715" s="131"/>
      <c r="R715" s="131"/>
      <c r="S715" s="131"/>
      <c r="T715" s="131"/>
      <c r="Y715" s="131"/>
      <c r="Z715" s="131"/>
      <c r="AA715" s="131"/>
      <c r="AB715" s="131"/>
      <c r="AC715" s="131"/>
    </row>
    <row r="716" spans="5:29">
      <c r="E716" s="129"/>
      <c r="F716" s="129"/>
      <c r="G716" s="129"/>
      <c r="H716" s="129"/>
      <c r="I716" s="129"/>
      <c r="J716" s="129"/>
      <c r="Q716" s="131"/>
      <c r="R716" s="131"/>
      <c r="S716" s="131"/>
      <c r="T716" s="131"/>
      <c r="Y716" s="131"/>
      <c r="Z716" s="131"/>
      <c r="AA716" s="131"/>
      <c r="AB716" s="131"/>
      <c r="AC716" s="131"/>
    </row>
    <row r="717" spans="5:29">
      <c r="E717" s="129"/>
      <c r="F717" s="129"/>
      <c r="G717" s="129"/>
      <c r="H717" s="129"/>
      <c r="I717" s="129"/>
      <c r="J717" s="129"/>
      <c r="Q717" s="131"/>
      <c r="R717" s="131"/>
      <c r="S717" s="131"/>
      <c r="T717" s="131"/>
      <c r="Y717" s="131"/>
      <c r="Z717" s="131"/>
      <c r="AA717" s="131"/>
      <c r="AB717" s="131"/>
      <c r="AC717" s="131"/>
    </row>
    <row r="718" spans="5:29">
      <c r="E718" s="129"/>
      <c r="F718" s="129"/>
      <c r="G718" s="129"/>
      <c r="H718" s="129"/>
      <c r="I718" s="129"/>
      <c r="J718" s="129"/>
      <c r="Q718" s="131"/>
      <c r="R718" s="131"/>
      <c r="S718" s="131"/>
      <c r="T718" s="131"/>
      <c r="Y718" s="131"/>
      <c r="Z718" s="131"/>
      <c r="AA718" s="131"/>
      <c r="AB718" s="131"/>
      <c r="AC718" s="131"/>
    </row>
    <row r="719" spans="5:29">
      <c r="E719" s="129"/>
      <c r="F719" s="129"/>
      <c r="G719" s="129"/>
      <c r="H719" s="129"/>
      <c r="I719" s="129"/>
      <c r="J719" s="129"/>
      <c r="Q719" s="131"/>
      <c r="R719" s="131"/>
      <c r="S719" s="131"/>
      <c r="T719" s="131"/>
      <c r="Y719" s="131"/>
      <c r="Z719" s="131"/>
      <c r="AA719" s="131"/>
      <c r="AB719" s="131"/>
      <c r="AC719" s="131"/>
    </row>
    <row r="720" spans="5:29">
      <c r="E720" s="129"/>
      <c r="F720" s="129"/>
      <c r="G720" s="129"/>
      <c r="H720" s="129"/>
      <c r="I720" s="129"/>
      <c r="J720" s="129"/>
      <c r="Q720" s="131"/>
      <c r="R720" s="131"/>
      <c r="S720" s="131"/>
      <c r="T720" s="131"/>
      <c r="Y720" s="131"/>
      <c r="Z720" s="131"/>
      <c r="AA720" s="131"/>
      <c r="AB720" s="131"/>
      <c r="AC720" s="131"/>
    </row>
    <row r="721" spans="5:29">
      <c r="E721" s="129"/>
      <c r="F721" s="129"/>
      <c r="G721" s="129"/>
      <c r="H721" s="129"/>
      <c r="I721" s="129"/>
      <c r="J721" s="129"/>
      <c r="Q721" s="131"/>
      <c r="R721" s="131"/>
      <c r="S721" s="131"/>
      <c r="T721" s="131"/>
      <c r="Y721" s="131"/>
      <c r="Z721" s="131"/>
      <c r="AA721" s="131"/>
      <c r="AB721" s="131"/>
      <c r="AC721" s="131"/>
    </row>
    <row r="722" spans="5:29">
      <c r="E722" s="129"/>
      <c r="F722" s="129"/>
      <c r="G722" s="129"/>
      <c r="H722" s="129"/>
      <c r="I722" s="129"/>
      <c r="J722" s="129"/>
      <c r="Q722" s="131"/>
      <c r="R722" s="131"/>
      <c r="S722" s="131"/>
      <c r="T722" s="131"/>
      <c r="Y722" s="131"/>
      <c r="Z722" s="131"/>
      <c r="AA722" s="131"/>
      <c r="AB722" s="131"/>
      <c r="AC722" s="131"/>
    </row>
    <row r="723" spans="5:29">
      <c r="E723" s="129"/>
      <c r="F723" s="129"/>
      <c r="G723" s="129"/>
      <c r="H723" s="129"/>
      <c r="I723" s="129"/>
      <c r="J723" s="129"/>
      <c r="Q723" s="131"/>
      <c r="R723" s="131"/>
      <c r="S723" s="131"/>
      <c r="T723" s="131"/>
      <c r="Y723" s="131"/>
      <c r="Z723" s="131"/>
      <c r="AA723" s="131"/>
      <c r="AB723" s="131"/>
      <c r="AC723" s="131"/>
    </row>
    <row r="724" spans="5:29">
      <c r="E724" s="129"/>
      <c r="F724" s="129"/>
      <c r="G724" s="129"/>
      <c r="H724" s="129"/>
      <c r="I724" s="129"/>
      <c r="J724" s="129"/>
      <c r="Q724" s="131"/>
      <c r="R724" s="131"/>
      <c r="S724" s="131"/>
      <c r="T724" s="131"/>
      <c r="Y724" s="131"/>
      <c r="Z724" s="131"/>
      <c r="AA724" s="131"/>
      <c r="AB724" s="131"/>
      <c r="AC724" s="131"/>
    </row>
    <row r="725" spans="5:29">
      <c r="E725" s="129"/>
      <c r="F725" s="129"/>
      <c r="G725" s="129"/>
      <c r="H725" s="129"/>
      <c r="I725" s="129"/>
      <c r="J725" s="129"/>
      <c r="Q725" s="131"/>
      <c r="R725" s="131"/>
      <c r="S725" s="131"/>
      <c r="T725" s="131"/>
      <c r="Y725" s="131"/>
      <c r="Z725" s="131"/>
      <c r="AA725" s="131"/>
      <c r="AB725" s="131"/>
      <c r="AC725" s="131"/>
    </row>
    <row r="726" spans="5:29">
      <c r="E726" s="129"/>
      <c r="F726" s="129"/>
      <c r="G726" s="129"/>
      <c r="H726" s="129"/>
      <c r="I726" s="129"/>
      <c r="J726" s="129"/>
      <c r="Q726" s="131"/>
      <c r="R726" s="131"/>
      <c r="S726" s="131"/>
      <c r="T726" s="131"/>
      <c r="Y726" s="131"/>
      <c r="Z726" s="131"/>
      <c r="AA726" s="131"/>
      <c r="AB726" s="131"/>
      <c r="AC726" s="131"/>
    </row>
    <row r="727" spans="5:29">
      <c r="E727" s="129"/>
      <c r="F727" s="129"/>
      <c r="G727" s="129"/>
      <c r="H727" s="129"/>
      <c r="I727" s="129"/>
      <c r="J727" s="129"/>
      <c r="Q727" s="131"/>
      <c r="R727" s="131"/>
      <c r="S727" s="131"/>
      <c r="T727" s="131"/>
      <c r="Y727" s="131"/>
      <c r="Z727" s="131"/>
      <c r="AA727" s="131"/>
      <c r="AB727" s="131"/>
      <c r="AC727" s="131"/>
    </row>
    <row r="728" spans="5:29">
      <c r="E728" s="129"/>
      <c r="F728" s="129"/>
      <c r="G728" s="129"/>
      <c r="H728" s="129"/>
      <c r="I728" s="129"/>
      <c r="J728" s="129"/>
      <c r="Q728" s="131"/>
      <c r="R728" s="131"/>
      <c r="S728" s="131"/>
      <c r="T728" s="131"/>
      <c r="Y728" s="131"/>
      <c r="Z728" s="131"/>
      <c r="AA728" s="131"/>
      <c r="AB728" s="131"/>
      <c r="AC728" s="131"/>
    </row>
    <row r="729" spans="5:29">
      <c r="E729" s="129"/>
      <c r="F729" s="129"/>
      <c r="G729" s="129"/>
      <c r="H729" s="129"/>
      <c r="I729" s="129"/>
      <c r="J729" s="129"/>
      <c r="Q729" s="131"/>
      <c r="R729" s="131"/>
      <c r="S729" s="131"/>
      <c r="T729" s="131"/>
      <c r="Y729" s="131"/>
      <c r="Z729" s="131"/>
      <c r="AA729" s="131"/>
      <c r="AB729" s="131"/>
      <c r="AC729" s="131"/>
    </row>
    <row r="730" spans="5:29">
      <c r="E730" s="129"/>
      <c r="F730" s="129"/>
      <c r="G730" s="129"/>
      <c r="H730" s="129"/>
      <c r="I730" s="129"/>
      <c r="J730" s="129"/>
      <c r="Q730" s="131"/>
      <c r="R730" s="131"/>
      <c r="S730" s="131"/>
      <c r="T730" s="131"/>
      <c r="Y730" s="131"/>
      <c r="Z730" s="131"/>
      <c r="AA730" s="131"/>
      <c r="AB730" s="131"/>
      <c r="AC730" s="131"/>
    </row>
    <row r="731" spans="5:29">
      <c r="E731" s="129"/>
      <c r="F731" s="129"/>
      <c r="G731" s="129"/>
      <c r="H731" s="129"/>
      <c r="I731" s="129"/>
      <c r="J731" s="129"/>
      <c r="Q731" s="131"/>
      <c r="R731" s="131"/>
      <c r="S731" s="131"/>
      <c r="T731" s="131"/>
      <c r="Y731" s="131"/>
      <c r="Z731" s="131"/>
      <c r="AA731" s="131"/>
      <c r="AB731" s="131"/>
      <c r="AC731" s="131"/>
    </row>
    <row r="732" spans="5:29">
      <c r="E732" s="129"/>
      <c r="F732" s="129"/>
      <c r="G732" s="129"/>
      <c r="H732" s="129"/>
      <c r="I732" s="129"/>
      <c r="J732" s="129"/>
      <c r="Q732" s="131"/>
      <c r="R732" s="131"/>
      <c r="S732" s="131"/>
      <c r="T732" s="131"/>
      <c r="Y732" s="131"/>
      <c r="Z732" s="131"/>
      <c r="AA732" s="131"/>
      <c r="AB732" s="131"/>
      <c r="AC732" s="131"/>
    </row>
    <row r="733" spans="5:29">
      <c r="E733" s="129"/>
      <c r="F733" s="129"/>
      <c r="G733" s="129"/>
      <c r="H733" s="129"/>
      <c r="I733" s="129"/>
      <c r="J733" s="129"/>
      <c r="Q733" s="131"/>
      <c r="R733" s="131"/>
      <c r="S733" s="131"/>
      <c r="T733" s="131"/>
      <c r="Y733" s="131"/>
      <c r="Z733" s="131"/>
      <c r="AA733" s="131"/>
      <c r="AB733" s="131"/>
      <c r="AC733" s="131"/>
    </row>
    <row r="734" spans="5:29">
      <c r="E734" s="129"/>
      <c r="F734" s="129"/>
      <c r="G734" s="129"/>
      <c r="H734" s="129"/>
      <c r="I734" s="129"/>
      <c r="J734" s="129"/>
      <c r="Q734" s="131"/>
      <c r="R734" s="131"/>
      <c r="S734" s="131"/>
      <c r="T734" s="131"/>
      <c r="Y734" s="131"/>
      <c r="Z734" s="131"/>
      <c r="AA734" s="131"/>
      <c r="AB734" s="131"/>
      <c r="AC734" s="131"/>
    </row>
    <row r="735" spans="5:29">
      <c r="E735" s="129"/>
      <c r="F735" s="129"/>
      <c r="G735" s="129"/>
      <c r="H735" s="129"/>
      <c r="I735" s="129"/>
      <c r="J735" s="129"/>
      <c r="Q735" s="131"/>
      <c r="R735" s="131"/>
      <c r="S735" s="131"/>
      <c r="T735" s="131"/>
      <c r="Y735" s="131"/>
      <c r="Z735" s="131"/>
      <c r="AA735" s="131"/>
      <c r="AB735" s="131"/>
      <c r="AC735" s="131"/>
    </row>
    <row r="736" spans="5:29">
      <c r="E736" s="129"/>
      <c r="F736" s="129"/>
      <c r="G736" s="129"/>
      <c r="H736" s="129"/>
      <c r="I736" s="129"/>
      <c r="J736" s="129"/>
      <c r="Q736" s="131"/>
      <c r="R736" s="131"/>
      <c r="S736" s="131"/>
      <c r="T736" s="131"/>
      <c r="Y736" s="131"/>
      <c r="Z736" s="131"/>
      <c r="AA736" s="131"/>
      <c r="AB736" s="131"/>
      <c r="AC736" s="131"/>
    </row>
    <row r="737" spans="5:29">
      <c r="E737" s="129"/>
      <c r="F737" s="129"/>
      <c r="G737" s="129"/>
      <c r="H737" s="129"/>
      <c r="I737" s="129"/>
      <c r="J737" s="129"/>
      <c r="Q737" s="131"/>
      <c r="R737" s="131"/>
      <c r="S737" s="131"/>
      <c r="T737" s="131"/>
      <c r="Y737" s="131"/>
      <c r="Z737" s="131"/>
      <c r="AA737" s="131"/>
      <c r="AB737" s="131"/>
      <c r="AC737" s="131"/>
    </row>
    <row r="738" spans="5:29">
      <c r="E738" s="129"/>
      <c r="F738" s="129"/>
      <c r="G738" s="129"/>
      <c r="H738" s="129"/>
      <c r="I738" s="129"/>
      <c r="J738" s="129"/>
      <c r="Q738" s="131"/>
      <c r="R738" s="131"/>
      <c r="S738" s="131"/>
      <c r="T738" s="131"/>
      <c r="Y738" s="131"/>
      <c r="Z738" s="131"/>
      <c r="AA738" s="131"/>
      <c r="AB738" s="131"/>
      <c r="AC738" s="131"/>
    </row>
    <row r="739" spans="5:29">
      <c r="E739" s="129"/>
      <c r="F739" s="129"/>
      <c r="G739" s="129"/>
      <c r="H739" s="129"/>
      <c r="I739" s="129"/>
      <c r="J739" s="129"/>
      <c r="Q739" s="131"/>
      <c r="R739" s="131"/>
      <c r="S739" s="131"/>
      <c r="T739" s="131"/>
      <c r="Y739" s="131"/>
      <c r="Z739" s="131"/>
      <c r="AA739" s="131"/>
      <c r="AB739" s="131"/>
      <c r="AC739" s="131"/>
    </row>
    <row r="740" spans="5:29">
      <c r="E740" s="129"/>
      <c r="F740" s="129"/>
      <c r="G740" s="129"/>
      <c r="H740" s="129"/>
      <c r="I740" s="129"/>
      <c r="J740" s="129"/>
      <c r="Q740" s="131"/>
      <c r="R740" s="131"/>
      <c r="S740" s="131"/>
      <c r="T740" s="131"/>
      <c r="Y740" s="131"/>
      <c r="Z740" s="131"/>
      <c r="AA740" s="131"/>
      <c r="AB740" s="131"/>
      <c r="AC740" s="131"/>
    </row>
    <row r="741" spans="5:29">
      <c r="E741" s="129"/>
      <c r="F741" s="129"/>
      <c r="G741" s="129"/>
      <c r="H741" s="129"/>
      <c r="I741" s="129"/>
      <c r="J741" s="129"/>
      <c r="Q741" s="131"/>
      <c r="R741" s="131"/>
      <c r="S741" s="131"/>
      <c r="T741" s="131"/>
      <c r="Y741" s="131"/>
      <c r="Z741" s="131"/>
      <c r="AA741" s="131"/>
      <c r="AB741" s="131"/>
      <c r="AC741" s="131"/>
    </row>
    <row r="742" spans="5:29">
      <c r="E742" s="129"/>
      <c r="F742" s="129"/>
      <c r="G742" s="129"/>
      <c r="H742" s="129"/>
      <c r="I742" s="129"/>
      <c r="J742" s="129"/>
      <c r="Q742" s="131"/>
      <c r="R742" s="131"/>
      <c r="S742" s="131"/>
      <c r="T742" s="131"/>
      <c r="Y742" s="131"/>
      <c r="Z742" s="131"/>
      <c r="AA742" s="131"/>
      <c r="AB742" s="131"/>
      <c r="AC742" s="131"/>
    </row>
    <row r="743" spans="5:29">
      <c r="E743" s="129"/>
      <c r="F743" s="129"/>
      <c r="G743" s="129"/>
      <c r="H743" s="129"/>
      <c r="I743" s="129"/>
      <c r="J743" s="129"/>
      <c r="Q743" s="131"/>
      <c r="R743" s="131"/>
      <c r="S743" s="131"/>
      <c r="T743" s="131"/>
      <c r="Y743" s="131"/>
      <c r="Z743" s="131"/>
      <c r="AA743" s="131"/>
      <c r="AB743" s="131"/>
      <c r="AC743" s="131"/>
    </row>
    <row r="744" spans="5:29">
      <c r="E744" s="129"/>
      <c r="F744" s="129"/>
      <c r="G744" s="129"/>
      <c r="H744" s="129"/>
      <c r="I744" s="129"/>
      <c r="J744" s="129"/>
      <c r="Q744" s="131"/>
      <c r="R744" s="131"/>
      <c r="S744" s="131"/>
      <c r="T744" s="131"/>
      <c r="Y744" s="131"/>
      <c r="Z744" s="131"/>
      <c r="AA744" s="131"/>
      <c r="AB744" s="131"/>
      <c r="AC744" s="131"/>
    </row>
    <row r="745" spans="5:29">
      <c r="E745" s="129"/>
      <c r="F745" s="129"/>
      <c r="G745" s="129"/>
      <c r="H745" s="129"/>
      <c r="I745" s="129"/>
      <c r="J745" s="129"/>
      <c r="Q745" s="131"/>
      <c r="R745" s="131"/>
      <c r="S745" s="131"/>
      <c r="T745" s="131"/>
      <c r="Y745" s="131"/>
      <c r="Z745" s="131"/>
      <c r="AA745" s="131"/>
      <c r="AB745" s="131"/>
      <c r="AC745" s="131"/>
    </row>
    <row r="746" spans="5:29">
      <c r="E746" s="129"/>
      <c r="F746" s="129"/>
      <c r="G746" s="129"/>
      <c r="H746" s="129"/>
      <c r="I746" s="129"/>
      <c r="J746" s="129"/>
      <c r="Q746" s="131"/>
      <c r="R746" s="131"/>
      <c r="S746" s="131"/>
      <c r="T746" s="131"/>
      <c r="Y746" s="131"/>
      <c r="Z746" s="131"/>
      <c r="AA746" s="131"/>
      <c r="AB746" s="131"/>
      <c r="AC746" s="131"/>
    </row>
    <row r="747" spans="5:29">
      <c r="E747" s="129"/>
      <c r="F747" s="129"/>
      <c r="G747" s="129"/>
      <c r="H747" s="129"/>
      <c r="I747" s="129"/>
      <c r="J747" s="129"/>
      <c r="Q747" s="131"/>
      <c r="R747" s="131"/>
      <c r="S747" s="131"/>
      <c r="T747" s="131"/>
      <c r="Y747" s="131"/>
      <c r="Z747" s="131"/>
      <c r="AA747" s="131"/>
      <c r="AB747" s="131"/>
      <c r="AC747" s="131"/>
    </row>
    <row r="748" spans="5:29">
      <c r="E748" s="129"/>
      <c r="F748" s="129"/>
      <c r="G748" s="129"/>
      <c r="H748" s="129"/>
      <c r="I748" s="129"/>
      <c r="J748" s="129"/>
      <c r="Q748" s="131"/>
      <c r="R748" s="131"/>
      <c r="S748" s="131"/>
      <c r="T748" s="131"/>
      <c r="Y748" s="131"/>
      <c r="Z748" s="131"/>
      <c r="AA748" s="131"/>
      <c r="AB748" s="131"/>
      <c r="AC748" s="131"/>
    </row>
    <row r="749" spans="5:29">
      <c r="E749" s="129"/>
      <c r="F749" s="129"/>
      <c r="G749" s="129"/>
      <c r="H749" s="129"/>
      <c r="I749" s="129"/>
      <c r="J749" s="129"/>
      <c r="Q749" s="131"/>
      <c r="R749" s="131"/>
      <c r="S749" s="131"/>
      <c r="T749" s="131"/>
      <c r="Y749" s="131"/>
      <c r="Z749" s="131"/>
      <c r="AA749" s="131"/>
      <c r="AB749" s="131"/>
      <c r="AC749" s="131"/>
    </row>
    <row r="750" spans="5:29">
      <c r="E750" s="129"/>
      <c r="F750" s="129"/>
      <c r="G750" s="129"/>
      <c r="H750" s="129"/>
      <c r="I750" s="129"/>
      <c r="J750" s="129"/>
      <c r="Q750" s="131"/>
      <c r="R750" s="131"/>
      <c r="S750" s="131"/>
      <c r="T750" s="131"/>
      <c r="Y750" s="131"/>
      <c r="Z750" s="131"/>
      <c r="AA750" s="131"/>
      <c r="AB750" s="131"/>
      <c r="AC750" s="131"/>
    </row>
    <row r="751" spans="5:29">
      <c r="E751" s="129"/>
      <c r="F751" s="129"/>
      <c r="G751" s="129"/>
      <c r="H751" s="129"/>
      <c r="I751" s="129"/>
      <c r="J751" s="129"/>
      <c r="Q751" s="131"/>
      <c r="R751" s="131"/>
      <c r="S751" s="131"/>
      <c r="T751" s="131"/>
      <c r="Y751" s="131"/>
      <c r="Z751" s="131"/>
      <c r="AA751" s="131"/>
      <c r="AB751" s="131"/>
      <c r="AC751" s="131"/>
    </row>
    <row r="752" spans="5:29">
      <c r="E752" s="129"/>
      <c r="F752" s="129"/>
      <c r="G752" s="129"/>
      <c r="H752" s="129"/>
      <c r="I752" s="129"/>
      <c r="J752" s="129"/>
      <c r="Q752" s="131"/>
      <c r="R752" s="131"/>
      <c r="S752" s="131"/>
      <c r="T752" s="131"/>
      <c r="Y752" s="131"/>
      <c r="Z752" s="131"/>
      <c r="AA752" s="131"/>
      <c r="AB752" s="131"/>
      <c r="AC752" s="131"/>
    </row>
    <row r="753" spans="5:29">
      <c r="E753" s="129"/>
      <c r="F753" s="129"/>
      <c r="G753" s="129"/>
      <c r="H753" s="129"/>
      <c r="I753" s="129"/>
      <c r="J753" s="129"/>
      <c r="Q753" s="131"/>
      <c r="R753" s="131"/>
      <c r="S753" s="131"/>
      <c r="T753" s="131"/>
      <c r="Y753" s="131"/>
      <c r="Z753" s="131"/>
      <c r="AA753" s="131"/>
      <c r="AB753" s="131"/>
      <c r="AC753" s="131"/>
    </row>
    <row r="754" spans="5:29">
      <c r="E754" s="129"/>
      <c r="F754" s="129"/>
      <c r="G754" s="129"/>
      <c r="H754" s="129"/>
      <c r="I754" s="129"/>
      <c r="J754" s="129"/>
      <c r="Q754" s="131"/>
      <c r="R754" s="131"/>
      <c r="S754" s="131"/>
      <c r="T754" s="131"/>
      <c r="Y754" s="131"/>
      <c r="Z754" s="131"/>
      <c r="AA754" s="131"/>
      <c r="AB754" s="131"/>
      <c r="AC754" s="131"/>
    </row>
    <row r="755" spans="5:29">
      <c r="E755" s="129"/>
      <c r="F755" s="129"/>
      <c r="G755" s="129"/>
      <c r="H755" s="129"/>
      <c r="I755" s="129"/>
      <c r="J755" s="129"/>
      <c r="Q755" s="131"/>
      <c r="R755" s="131"/>
      <c r="S755" s="131"/>
      <c r="T755" s="131"/>
      <c r="Y755" s="131"/>
      <c r="Z755" s="131"/>
      <c r="AA755" s="131"/>
      <c r="AB755" s="131"/>
      <c r="AC755" s="131"/>
    </row>
    <row r="756" spans="5:29">
      <c r="E756" s="129"/>
      <c r="F756" s="129"/>
      <c r="G756" s="129"/>
      <c r="H756" s="129"/>
      <c r="I756" s="129"/>
      <c r="J756" s="129"/>
      <c r="Q756" s="131"/>
      <c r="R756" s="131"/>
      <c r="S756" s="131"/>
      <c r="T756" s="131"/>
      <c r="Y756" s="131"/>
      <c r="Z756" s="131"/>
      <c r="AA756" s="131"/>
      <c r="AB756" s="131"/>
      <c r="AC756" s="131"/>
    </row>
    <row r="757" spans="5:29">
      <c r="E757" s="129"/>
      <c r="F757" s="129"/>
      <c r="G757" s="129"/>
      <c r="H757" s="129"/>
      <c r="I757" s="129"/>
      <c r="J757" s="129"/>
      <c r="Q757" s="131"/>
      <c r="R757" s="131"/>
      <c r="S757" s="131"/>
      <c r="T757" s="131"/>
      <c r="Y757" s="131"/>
      <c r="Z757" s="131"/>
      <c r="AA757" s="131"/>
      <c r="AB757" s="131"/>
      <c r="AC757" s="131"/>
    </row>
    <row r="758" spans="5:29">
      <c r="E758" s="129"/>
      <c r="F758" s="129"/>
      <c r="G758" s="129"/>
      <c r="H758" s="129"/>
      <c r="I758" s="129"/>
      <c r="J758" s="129"/>
      <c r="Q758" s="131"/>
      <c r="R758" s="131"/>
      <c r="S758" s="131"/>
      <c r="T758" s="131"/>
      <c r="Y758" s="131"/>
      <c r="Z758" s="131"/>
      <c r="AA758" s="131"/>
      <c r="AB758" s="131"/>
      <c r="AC758" s="131"/>
    </row>
    <row r="759" spans="5:29">
      <c r="E759" s="129"/>
      <c r="F759" s="129"/>
      <c r="G759" s="129"/>
      <c r="H759" s="129"/>
      <c r="I759" s="129"/>
      <c r="J759" s="129"/>
      <c r="Q759" s="131"/>
      <c r="R759" s="131"/>
      <c r="S759" s="131"/>
      <c r="T759" s="131"/>
      <c r="Y759" s="131"/>
      <c r="Z759" s="131"/>
      <c r="AA759" s="131"/>
      <c r="AB759" s="131"/>
      <c r="AC759" s="131"/>
    </row>
    <row r="760" spans="5:29">
      <c r="E760" s="129"/>
      <c r="F760" s="129"/>
      <c r="G760" s="129"/>
      <c r="H760" s="129"/>
      <c r="I760" s="129"/>
      <c r="J760" s="129"/>
      <c r="Q760" s="131"/>
      <c r="R760" s="131"/>
      <c r="S760" s="131"/>
      <c r="T760" s="131"/>
      <c r="Y760" s="131"/>
      <c r="Z760" s="131"/>
      <c r="AA760" s="131"/>
      <c r="AB760" s="131"/>
      <c r="AC760" s="131"/>
    </row>
    <row r="761" spans="5:29">
      <c r="E761" s="129"/>
      <c r="F761" s="129"/>
      <c r="G761" s="129"/>
      <c r="H761" s="129"/>
      <c r="I761" s="129"/>
      <c r="J761" s="129"/>
      <c r="Q761" s="131"/>
      <c r="R761" s="131"/>
      <c r="S761" s="131"/>
      <c r="T761" s="131"/>
      <c r="Y761" s="131"/>
      <c r="Z761" s="131"/>
      <c r="AA761" s="131"/>
      <c r="AB761" s="131"/>
      <c r="AC761" s="131"/>
    </row>
    <row r="762" spans="5:29">
      <c r="E762" s="129"/>
      <c r="F762" s="129"/>
      <c r="G762" s="129"/>
      <c r="H762" s="129"/>
      <c r="I762" s="129"/>
      <c r="J762" s="129"/>
      <c r="Q762" s="131"/>
      <c r="R762" s="131"/>
      <c r="S762" s="131"/>
      <c r="T762" s="131"/>
      <c r="Y762" s="131"/>
      <c r="Z762" s="131"/>
      <c r="AA762" s="131"/>
      <c r="AB762" s="131"/>
      <c r="AC762" s="131"/>
    </row>
    <row r="763" spans="5:29">
      <c r="E763" s="129"/>
      <c r="F763" s="129"/>
      <c r="G763" s="129"/>
      <c r="H763" s="129"/>
      <c r="I763" s="129"/>
      <c r="J763" s="129"/>
      <c r="Q763" s="131"/>
      <c r="R763" s="131"/>
      <c r="S763" s="131"/>
      <c r="T763" s="131"/>
      <c r="Y763" s="131"/>
      <c r="Z763" s="131"/>
      <c r="AA763" s="131"/>
      <c r="AB763" s="131"/>
      <c r="AC763" s="131"/>
    </row>
    <row r="764" spans="5:29">
      <c r="E764" s="129"/>
      <c r="F764" s="129"/>
      <c r="G764" s="129"/>
      <c r="H764" s="129"/>
      <c r="I764" s="129"/>
      <c r="J764" s="129"/>
      <c r="Q764" s="131"/>
      <c r="R764" s="131"/>
      <c r="S764" s="131"/>
      <c r="T764" s="131"/>
      <c r="Y764" s="131"/>
      <c r="Z764" s="131"/>
      <c r="AA764" s="131"/>
      <c r="AB764" s="131"/>
      <c r="AC764" s="131"/>
    </row>
    <row r="765" spans="5:29">
      <c r="E765" s="129"/>
      <c r="F765" s="129"/>
      <c r="G765" s="129"/>
      <c r="H765" s="129"/>
      <c r="I765" s="129"/>
      <c r="J765" s="129"/>
      <c r="Q765" s="131"/>
      <c r="R765" s="131"/>
      <c r="S765" s="131"/>
      <c r="T765" s="131"/>
      <c r="Y765" s="131"/>
      <c r="Z765" s="131"/>
      <c r="AA765" s="131"/>
      <c r="AB765" s="131"/>
      <c r="AC765" s="131"/>
    </row>
    <row r="766" spans="5:29">
      <c r="E766" s="129"/>
      <c r="F766" s="129"/>
      <c r="G766" s="129"/>
      <c r="H766" s="129"/>
      <c r="I766" s="129"/>
      <c r="J766" s="129"/>
      <c r="Q766" s="131"/>
      <c r="R766" s="131"/>
      <c r="S766" s="131"/>
      <c r="T766" s="131"/>
      <c r="Y766" s="131"/>
      <c r="Z766" s="131"/>
      <c r="AA766" s="131"/>
      <c r="AB766" s="131"/>
      <c r="AC766" s="131"/>
    </row>
    <row r="767" spans="5:29">
      <c r="E767" s="129"/>
      <c r="F767" s="129"/>
      <c r="G767" s="129"/>
      <c r="H767" s="129"/>
      <c r="I767" s="129"/>
      <c r="J767" s="129"/>
      <c r="Q767" s="131"/>
      <c r="R767" s="131"/>
      <c r="S767" s="131"/>
      <c r="T767" s="131"/>
      <c r="Y767" s="131"/>
      <c r="Z767" s="131"/>
      <c r="AA767" s="131"/>
      <c r="AB767" s="131"/>
      <c r="AC767" s="131"/>
    </row>
    <row r="768" spans="5:29">
      <c r="E768" s="129"/>
      <c r="F768" s="129"/>
      <c r="G768" s="129"/>
      <c r="H768" s="129"/>
      <c r="I768" s="129"/>
      <c r="J768" s="129"/>
      <c r="Q768" s="131"/>
      <c r="R768" s="131"/>
      <c r="S768" s="131"/>
      <c r="T768" s="131"/>
      <c r="Y768" s="131"/>
      <c r="Z768" s="131"/>
      <c r="AA768" s="131"/>
      <c r="AB768" s="131"/>
      <c r="AC768" s="131"/>
    </row>
    <row r="769" spans="5:29">
      <c r="E769" s="129"/>
      <c r="F769" s="129"/>
      <c r="G769" s="129"/>
      <c r="H769" s="129"/>
      <c r="I769" s="129"/>
      <c r="J769" s="129"/>
      <c r="Q769" s="131"/>
      <c r="R769" s="131"/>
      <c r="S769" s="131"/>
      <c r="T769" s="131"/>
      <c r="Y769" s="131"/>
      <c r="Z769" s="131"/>
      <c r="AA769" s="131"/>
      <c r="AB769" s="131"/>
      <c r="AC769" s="131"/>
    </row>
    <row r="770" spans="5:29">
      <c r="E770" s="129"/>
      <c r="F770" s="129"/>
      <c r="G770" s="129"/>
      <c r="H770" s="129"/>
      <c r="I770" s="129"/>
      <c r="J770" s="129"/>
      <c r="Q770" s="131"/>
      <c r="R770" s="131"/>
      <c r="S770" s="131"/>
      <c r="T770" s="131"/>
      <c r="Y770" s="131"/>
      <c r="Z770" s="131"/>
      <c r="AA770" s="131"/>
      <c r="AB770" s="131"/>
      <c r="AC770" s="131"/>
    </row>
    <row r="771" spans="5:29">
      <c r="E771" s="129"/>
      <c r="F771" s="129"/>
      <c r="G771" s="129"/>
      <c r="H771" s="129"/>
      <c r="I771" s="129"/>
      <c r="J771" s="129"/>
      <c r="Q771" s="131"/>
      <c r="R771" s="131"/>
      <c r="S771" s="131"/>
      <c r="T771" s="131"/>
      <c r="Y771" s="131"/>
      <c r="Z771" s="131"/>
      <c r="AA771" s="131"/>
      <c r="AB771" s="131"/>
      <c r="AC771" s="131"/>
    </row>
    <row r="772" spans="5:29">
      <c r="E772" s="129"/>
      <c r="F772" s="129"/>
      <c r="G772" s="129"/>
      <c r="H772" s="129"/>
      <c r="I772" s="129"/>
      <c r="J772" s="129"/>
      <c r="Q772" s="131"/>
      <c r="R772" s="131"/>
      <c r="S772" s="131"/>
      <c r="T772" s="131"/>
      <c r="Y772" s="131"/>
      <c r="Z772" s="131"/>
      <c r="AA772" s="131"/>
      <c r="AB772" s="131"/>
      <c r="AC772" s="131"/>
    </row>
    <row r="773" spans="5:29">
      <c r="E773" s="129"/>
      <c r="F773" s="129"/>
      <c r="G773" s="129"/>
      <c r="H773" s="129"/>
      <c r="I773" s="129"/>
      <c r="J773" s="129"/>
      <c r="Q773" s="131"/>
      <c r="R773" s="131"/>
      <c r="S773" s="131"/>
      <c r="T773" s="131"/>
      <c r="Y773" s="131"/>
      <c r="Z773" s="131"/>
      <c r="AA773" s="131"/>
      <c r="AB773" s="131"/>
      <c r="AC773" s="131"/>
    </row>
    <row r="774" spans="5:29">
      <c r="E774" s="129"/>
      <c r="F774" s="129"/>
      <c r="G774" s="129"/>
      <c r="H774" s="129"/>
      <c r="I774" s="129"/>
      <c r="J774" s="129"/>
      <c r="Q774" s="131"/>
      <c r="R774" s="131"/>
      <c r="S774" s="131"/>
      <c r="T774" s="131"/>
      <c r="Y774" s="131"/>
      <c r="Z774" s="131"/>
      <c r="AA774" s="131"/>
      <c r="AB774" s="131"/>
      <c r="AC774" s="131"/>
    </row>
    <row r="775" spans="5:29">
      <c r="E775" s="129"/>
      <c r="F775" s="129"/>
      <c r="G775" s="129"/>
      <c r="H775" s="129"/>
      <c r="I775" s="129"/>
      <c r="J775" s="129"/>
      <c r="Q775" s="131"/>
      <c r="R775" s="131"/>
      <c r="S775" s="131"/>
      <c r="T775" s="131"/>
      <c r="Y775" s="131"/>
      <c r="Z775" s="131"/>
      <c r="AA775" s="131"/>
      <c r="AB775" s="131"/>
      <c r="AC775" s="131"/>
    </row>
    <row r="776" spans="5:29">
      <c r="E776" s="129"/>
      <c r="F776" s="129"/>
      <c r="G776" s="129"/>
      <c r="H776" s="129"/>
      <c r="I776" s="129"/>
      <c r="J776" s="129"/>
      <c r="Q776" s="131"/>
      <c r="R776" s="131"/>
      <c r="S776" s="131"/>
      <c r="T776" s="131"/>
      <c r="Y776" s="131"/>
      <c r="Z776" s="131"/>
      <c r="AA776" s="131"/>
      <c r="AB776" s="131"/>
      <c r="AC776" s="131"/>
    </row>
    <row r="777" spans="5:29">
      <c r="E777" s="129"/>
      <c r="F777" s="129"/>
      <c r="G777" s="129"/>
      <c r="H777" s="129"/>
      <c r="I777" s="129"/>
      <c r="J777" s="129"/>
      <c r="Q777" s="131"/>
      <c r="R777" s="131"/>
      <c r="S777" s="131"/>
      <c r="T777" s="131"/>
      <c r="Y777" s="131"/>
      <c r="Z777" s="131"/>
      <c r="AA777" s="131"/>
      <c r="AB777" s="131"/>
      <c r="AC777" s="131"/>
    </row>
    <row r="778" spans="5:29">
      <c r="E778" s="129"/>
      <c r="F778" s="129"/>
      <c r="G778" s="129"/>
      <c r="H778" s="129"/>
      <c r="I778" s="129"/>
      <c r="J778" s="129"/>
      <c r="Q778" s="131"/>
      <c r="R778" s="131"/>
      <c r="S778" s="131"/>
      <c r="T778" s="131"/>
      <c r="Y778" s="131"/>
      <c r="Z778" s="131"/>
      <c r="AA778" s="131"/>
      <c r="AB778" s="131"/>
      <c r="AC778" s="131"/>
    </row>
    <row r="779" spans="5:29">
      <c r="E779" s="129"/>
      <c r="F779" s="129"/>
      <c r="G779" s="129"/>
      <c r="H779" s="129"/>
      <c r="I779" s="129"/>
      <c r="J779" s="129"/>
      <c r="Q779" s="131"/>
      <c r="R779" s="131"/>
      <c r="S779" s="131"/>
      <c r="T779" s="131"/>
      <c r="Y779" s="131"/>
      <c r="Z779" s="131"/>
      <c r="AA779" s="131"/>
      <c r="AB779" s="131"/>
      <c r="AC779" s="131"/>
    </row>
    <row r="780" spans="5:29">
      <c r="E780" s="129"/>
      <c r="F780" s="129"/>
      <c r="G780" s="129"/>
      <c r="H780" s="129"/>
      <c r="I780" s="129"/>
      <c r="J780" s="129"/>
      <c r="Q780" s="131"/>
      <c r="R780" s="131"/>
      <c r="S780" s="131"/>
      <c r="T780" s="131"/>
      <c r="Y780" s="131"/>
      <c r="Z780" s="131"/>
      <c r="AA780" s="131"/>
      <c r="AB780" s="131"/>
      <c r="AC780" s="131"/>
    </row>
    <row r="781" spans="5:29">
      <c r="E781" s="129"/>
      <c r="F781" s="129"/>
      <c r="G781" s="129"/>
      <c r="H781" s="129"/>
      <c r="I781" s="129"/>
      <c r="J781" s="129"/>
      <c r="Q781" s="131"/>
      <c r="R781" s="131"/>
      <c r="S781" s="131"/>
      <c r="T781" s="131"/>
      <c r="Y781" s="131"/>
      <c r="Z781" s="131"/>
      <c r="AA781" s="131"/>
      <c r="AB781" s="131"/>
      <c r="AC781" s="131"/>
    </row>
    <row r="782" spans="5:29">
      <c r="E782" s="129"/>
      <c r="F782" s="129"/>
      <c r="G782" s="129"/>
      <c r="H782" s="129"/>
      <c r="I782" s="129"/>
      <c r="J782" s="129"/>
      <c r="Q782" s="131"/>
      <c r="R782" s="131"/>
      <c r="S782" s="131"/>
      <c r="T782" s="131"/>
      <c r="Y782" s="131"/>
      <c r="Z782" s="131"/>
      <c r="AA782" s="131"/>
      <c r="AB782" s="131"/>
      <c r="AC782" s="131"/>
    </row>
    <row r="783" spans="5:29">
      <c r="E783" s="129"/>
      <c r="F783" s="129"/>
      <c r="G783" s="129"/>
      <c r="H783" s="129"/>
      <c r="I783" s="129"/>
      <c r="J783" s="129"/>
      <c r="Q783" s="131"/>
      <c r="R783" s="131"/>
      <c r="S783" s="131"/>
      <c r="T783" s="131"/>
      <c r="Y783" s="131"/>
      <c r="Z783" s="131"/>
      <c r="AA783" s="131"/>
      <c r="AB783" s="131"/>
      <c r="AC783" s="131"/>
    </row>
    <row r="784" spans="5:29">
      <c r="E784" s="129"/>
      <c r="F784" s="129"/>
      <c r="G784" s="129"/>
      <c r="H784" s="129"/>
      <c r="I784" s="129"/>
      <c r="J784" s="129"/>
      <c r="Q784" s="131"/>
      <c r="R784" s="131"/>
      <c r="S784" s="131"/>
      <c r="T784" s="131"/>
      <c r="Y784" s="131"/>
      <c r="Z784" s="131"/>
      <c r="AA784" s="131"/>
      <c r="AB784" s="131"/>
      <c r="AC784" s="131"/>
    </row>
    <row r="785" spans="5:29">
      <c r="E785" s="129"/>
      <c r="F785" s="129"/>
      <c r="G785" s="129"/>
      <c r="H785" s="129"/>
      <c r="I785" s="129"/>
      <c r="J785" s="129"/>
      <c r="Q785" s="131"/>
      <c r="R785" s="131"/>
      <c r="S785" s="131"/>
      <c r="T785" s="131"/>
      <c r="Y785" s="131"/>
      <c r="Z785" s="131"/>
      <c r="AA785" s="131"/>
      <c r="AB785" s="131"/>
      <c r="AC785" s="131"/>
    </row>
    <row r="786" spans="5:29">
      <c r="E786" s="129"/>
      <c r="F786" s="129"/>
      <c r="G786" s="129"/>
      <c r="H786" s="129"/>
      <c r="I786" s="129"/>
      <c r="J786" s="129"/>
      <c r="Q786" s="131"/>
      <c r="R786" s="131"/>
      <c r="S786" s="131"/>
      <c r="T786" s="131"/>
      <c r="Y786" s="131"/>
      <c r="Z786" s="131"/>
      <c r="AA786" s="131"/>
      <c r="AB786" s="131"/>
      <c r="AC786" s="131"/>
    </row>
    <row r="787" spans="5:29">
      <c r="E787" s="129"/>
      <c r="F787" s="129"/>
      <c r="G787" s="129"/>
      <c r="H787" s="129"/>
      <c r="I787" s="129"/>
      <c r="J787" s="129"/>
      <c r="Q787" s="131"/>
      <c r="R787" s="131"/>
      <c r="S787" s="131"/>
      <c r="T787" s="131"/>
      <c r="Y787" s="131"/>
      <c r="Z787" s="131"/>
      <c r="AA787" s="131"/>
      <c r="AB787" s="131"/>
      <c r="AC787" s="131"/>
    </row>
    <row r="788" spans="5:29">
      <c r="E788" s="129"/>
      <c r="F788" s="129"/>
      <c r="G788" s="129"/>
      <c r="H788" s="129"/>
      <c r="I788" s="129"/>
      <c r="J788" s="129"/>
      <c r="Q788" s="131"/>
      <c r="R788" s="131"/>
      <c r="S788" s="131"/>
      <c r="T788" s="131"/>
      <c r="Y788" s="131"/>
      <c r="Z788" s="131"/>
      <c r="AA788" s="131"/>
      <c r="AB788" s="131"/>
      <c r="AC788" s="131"/>
    </row>
    <row r="789" spans="5:29">
      <c r="E789" s="129"/>
      <c r="F789" s="129"/>
      <c r="G789" s="129"/>
      <c r="H789" s="129"/>
      <c r="I789" s="129"/>
      <c r="J789" s="129"/>
      <c r="Q789" s="131"/>
      <c r="R789" s="131"/>
      <c r="S789" s="131"/>
      <c r="T789" s="131"/>
      <c r="Y789" s="131"/>
      <c r="Z789" s="131"/>
      <c r="AA789" s="131"/>
      <c r="AB789" s="131"/>
      <c r="AC789" s="131"/>
    </row>
    <row r="790" spans="5:29">
      <c r="E790" s="129"/>
      <c r="F790" s="129"/>
      <c r="G790" s="129"/>
      <c r="H790" s="129"/>
      <c r="I790" s="129"/>
      <c r="J790" s="129"/>
      <c r="Q790" s="131"/>
      <c r="R790" s="131"/>
      <c r="S790" s="131"/>
      <c r="T790" s="131"/>
      <c r="Y790" s="131"/>
      <c r="Z790" s="131"/>
      <c r="AA790" s="131"/>
      <c r="AB790" s="131"/>
      <c r="AC790" s="131"/>
    </row>
    <row r="791" spans="5:29">
      <c r="E791" s="129"/>
      <c r="F791" s="129"/>
      <c r="G791" s="129"/>
      <c r="H791" s="129"/>
      <c r="I791" s="129"/>
      <c r="J791" s="129"/>
      <c r="Q791" s="131"/>
      <c r="R791" s="131"/>
      <c r="S791" s="131"/>
      <c r="T791" s="131"/>
      <c r="Y791" s="131"/>
      <c r="Z791" s="131"/>
      <c r="AA791" s="131"/>
      <c r="AB791" s="131"/>
      <c r="AC791" s="131"/>
    </row>
    <row r="792" spans="5:29">
      <c r="E792" s="129"/>
      <c r="F792" s="129"/>
      <c r="G792" s="129"/>
      <c r="H792" s="129"/>
      <c r="I792" s="129"/>
      <c r="J792" s="129"/>
      <c r="Q792" s="131"/>
      <c r="R792" s="131"/>
      <c r="S792" s="131"/>
      <c r="T792" s="131"/>
      <c r="Y792" s="131"/>
      <c r="Z792" s="131"/>
      <c r="AA792" s="131"/>
      <c r="AB792" s="131"/>
      <c r="AC792" s="131"/>
    </row>
    <row r="793" spans="5:29">
      <c r="E793" s="129"/>
      <c r="F793" s="129"/>
      <c r="G793" s="129"/>
      <c r="H793" s="129"/>
      <c r="I793" s="129"/>
      <c r="J793" s="129"/>
      <c r="Q793" s="131"/>
      <c r="R793" s="131"/>
      <c r="S793" s="131"/>
      <c r="T793" s="131"/>
      <c r="Y793" s="131"/>
      <c r="Z793" s="131"/>
      <c r="AA793" s="131"/>
      <c r="AB793" s="131"/>
      <c r="AC793" s="131"/>
    </row>
    <row r="794" spans="5:29">
      <c r="E794" s="129"/>
      <c r="F794" s="129"/>
      <c r="G794" s="129"/>
      <c r="H794" s="129"/>
      <c r="I794" s="129"/>
      <c r="J794" s="129"/>
      <c r="Q794" s="131"/>
      <c r="R794" s="131"/>
      <c r="S794" s="131"/>
      <c r="T794" s="131"/>
      <c r="Y794" s="131"/>
      <c r="Z794" s="131"/>
      <c r="AA794" s="131"/>
      <c r="AB794" s="131"/>
      <c r="AC794" s="131"/>
    </row>
    <row r="795" spans="5:29">
      <c r="E795" s="129"/>
      <c r="F795" s="129"/>
      <c r="G795" s="129"/>
      <c r="H795" s="129"/>
      <c r="I795" s="129"/>
      <c r="J795" s="129"/>
      <c r="Q795" s="131"/>
      <c r="R795" s="131"/>
      <c r="S795" s="131"/>
      <c r="T795" s="131"/>
      <c r="Y795" s="131"/>
      <c r="Z795" s="131"/>
      <c r="AA795" s="131"/>
      <c r="AB795" s="131"/>
      <c r="AC795" s="131"/>
    </row>
    <row r="796" spans="5:29">
      <c r="E796" s="129"/>
      <c r="F796" s="129"/>
      <c r="G796" s="129"/>
      <c r="H796" s="129"/>
      <c r="I796" s="129"/>
      <c r="J796" s="129"/>
      <c r="Q796" s="131"/>
      <c r="R796" s="131"/>
      <c r="S796" s="131"/>
      <c r="T796" s="131"/>
      <c r="Y796" s="131"/>
      <c r="Z796" s="131"/>
      <c r="AA796" s="131"/>
      <c r="AB796" s="131"/>
      <c r="AC796" s="131"/>
    </row>
    <row r="797" spans="5:29">
      <c r="E797" s="129"/>
      <c r="F797" s="129"/>
      <c r="G797" s="129"/>
      <c r="H797" s="129"/>
      <c r="I797" s="129"/>
      <c r="J797" s="129"/>
      <c r="Q797" s="131"/>
      <c r="R797" s="131"/>
      <c r="S797" s="131"/>
      <c r="T797" s="131"/>
      <c r="Y797" s="131"/>
      <c r="Z797" s="131"/>
      <c r="AA797" s="131"/>
      <c r="AB797" s="131"/>
      <c r="AC797" s="131"/>
    </row>
    <row r="798" spans="5:29">
      <c r="E798" s="129"/>
      <c r="F798" s="129"/>
      <c r="G798" s="129"/>
      <c r="H798" s="129"/>
      <c r="I798" s="129"/>
      <c r="J798" s="129"/>
      <c r="Q798" s="131"/>
      <c r="R798" s="131"/>
      <c r="S798" s="131"/>
      <c r="T798" s="131"/>
      <c r="Y798" s="131"/>
      <c r="Z798" s="131"/>
      <c r="AA798" s="131"/>
      <c r="AB798" s="131"/>
      <c r="AC798" s="131"/>
    </row>
    <row r="799" spans="5:29">
      <c r="E799" s="129"/>
      <c r="F799" s="129"/>
      <c r="G799" s="129"/>
      <c r="H799" s="129"/>
      <c r="I799" s="129"/>
      <c r="J799" s="129"/>
      <c r="Q799" s="131"/>
      <c r="R799" s="131"/>
      <c r="S799" s="131"/>
      <c r="T799" s="131"/>
      <c r="Y799" s="131"/>
      <c r="Z799" s="131"/>
      <c r="AA799" s="131"/>
      <c r="AB799" s="131"/>
      <c r="AC799" s="131"/>
    </row>
    <row r="800" spans="5:29">
      <c r="E800" s="129"/>
      <c r="F800" s="129"/>
      <c r="G800" s="129"/>
      <c r="H800" s="129"/>
      <c r="I800" s="129"/>
      <c r="J800" s="129"/>
      <c r="Q800" s="131"/>
      <c r="R800" s="131"/>
      <c r="S800" s="131"/>
      <c r="T800" s="131"/>
      <c r="Y800" s="131"/>
      <c r="Z800" s="131"/>
      <c r="AA800" s="131"/>
      <c r="AB800" s="131"/>
      <c r="AC800" s="131"/>
    </row>
    <row r="801" spans="5:29">
      <c r="E801" s="129"/>
      <c r="F801" s="129"/>
      <c r="G801" s="129"/>
      <c r="H801" s="129"/>
      <c r="I801" s="129"/>
      <c r="J801" s="129"/>
      <c r="Q801" s="131"/>
      <c r="R801" s="131"/>
      <c r="S801" s="131"/>
      <c r="T801" s="131"/>
      <c r="Y801" s="131"/>
      <c r="Z801" s="131"/>
      <c r="AA801" s="131"/>
      <c r="AB801" s="131"/>
      <c r="AC801" s="131"/>
    </row>
    <row r="802" spans="5:29">
      <c r="E802" s="129"/>
      <c r="F802" s="129"/>
      <c r="G802" s="129"/>
      <c r="H802" s="129"/>
      <c r="I802" s="129"/>
      <c r="J802" s="129"/>
      <c r="Q802" s="131"/>
      <c r="R802" s="131"/>
      <c r="S802" s="131"/>
      <c r="T802" s="131"/>
      <c r="Y802" s="131"/>
      <c r="Z802" s="131"/>
      <c r="AA802" s="131"/>
      <c r="AB802" s="131"/>
      <c r="AC802" s="131"/>
    </row>
    <row r="803" spans="5:29">
      <c r="E803" s="129"/>
      <c r="F803" s="129"/>
      <c r="G803" s="129"/>
      <c r="H803" s="129"/>
      <c r="I803" s="129"/>
      <c r="J803" s="129"/>
      <c r="Q803" s="131"/>
      <c r="R803" s="131"/>
      <c r="S803" s="131"/>
      <c r="T803" s="131"/>
      <c r="Y803" s="131"/>
      <c r="Z803" s="131"/>
      <c r="AA803" s="131"/>
      <c r="AB803" s="131"/>
      <c r="AC803" s="131"/>
    </row>
    <row r="804" spans="5:29">
      <c r="E804" s="129"/>
      <c r="F804" s="129"/>
      <c r="G804" s="129"/>
      <c r="H804" s="129"/>
      <c r="I804" s="129"/>
      <c r="J804" s="129"/>
      <c r="Q804" s="131"/>
      <c r="R804" s="131"/>
      <c r="S804" s="131"/>
      <c r="T804" s="131"/>
      <c r="Y804" s="131"/>
      <c r="Z804" s="131"/>
      <c r="AA804" s="131"/>
      <c r="AB804" s="131"/>
      <c r="AC804" s="131"/>
    </row>
    <row r="805" spans="5:29">
      <c r="E805" s="129"/>
      <c r="F805" s="129"/>
      <c r="G805" s="129"/>
      <c r="H805" s="129"/>
      <c r="I805" s="129"/>
      <c r="J805" s="129"/>
      <c r="Q805" s="131"/>
      <c r="R805" s="131"/>
      <c r="S805" s="131"/>
      <c r="T805" s="131"/>
      <c r="Y805" s="131"/>
      <c r="Z805" s="131"/>
      <c r="AA805" s="131"/>
      <c r="AB805" s="131"/>
      <c r="AC805" s="131"/>
    </row>
    <row r="806" spans="5:29">
      <c r="E806" s="129"/>
      <c r="F806" s="129"/>
      <c r="G806" s="129"/>
      <c r="H806" s="129"/>
      <c r="I806" s="129"/>
      <c r="J806" s="129"/>
      <c r="Q806" s="131"/>
      <c r="R806" s="131"/>
      <c r="S806" s="131"/>
      <c r="T806" s="131"/>
      <c r="Y806" s="131"/>
      <c r="Z806" s="131"/>
      <c r="AA806" s="131"/>
      <c r="AB806" s="131"/>
      <c r="AC806" s="131"/>
    </row>
    <row r="807" spans="5:29">
      <c r="E807" s="129"/>
      <c r="F807" s="129"/>
      <c r="G807" s="129"/>
      <c r="H807" s="129"/>
      <c r="I807" s="129"/>
      <c r="J807" s="129"/>
      <c r="Q807" s="131"/>
      <c r="R807" s="131"/>
      <c r="S807" s="131"/>
      <c r="T807" s="131"/>
      <c r="Y807" s="131"/>
      <c r="Z807" s="131"/>
      <c r="AA807" s="131"/>
      <c r="AB807" s="131"/>
      <c r="AC807" s="131"/>
    </row>
    <row r="808" spans="5:29">
      <c r="E808" s="129"/>
      <c r="F808" s="129"/>
      <c r="G808" s="129"/>
      <c r="H808" s="129"/>
      <c r="I808" s="129"/>
      <c r="J808" s="129"/>
      <c r="Q808" s="131"/>
      <c r="R808" s="131"/>
      <c r="S808" s="131"/>
      <c r="T808" s="131"/>
      <c r="Y808" s="131"/>
      <c r="Z808" s="131"/>
      <c r="AA808" s="131"/>
      <c r="AB808" s="131"/>
      <c r="AC808" s="131"/>
    </row>
    <row r="809" spans="5:29">
      <c r="E809" s="129"/>
      <c r="F809" s="129"/>
      <c r="G809" s="129"/>
      <c r="H809" s="129"/>
      <c r="I809" s="129"/>
      <c r="J809" s="129"/>
      <c r="Q809" s="131"/>
      <c r="R809" s="131"/>
      <c r="S809" s="131"/>
      <c r="T809" s="131"/>
      <c r="Y809" s="131"/>
      <c r="Z809" s="131"/>
      <c r="AA809" s="131"/>
      <c r="AB809" s="131"/>
      <c r="AC809" s="131"/>
    </row>
    <row r="810" spans="5:29">
      <c r="E810" s="129"/>
      <c r="F810" s="129"/>
      <c r="G810" s="129"/>
      <c r="H810" s="129"/>
      <c r="I810" s="129"/>
      <c r="J810" s="129"/>
      <c r="Q810" s="131"/>
      <c r="R810" s="131"/>
      <c r="S810" s="131"/>
      <c r="T810" s="131"/>
      <c r="Y810" s="131"/>
      <c r="Z810" s="131"/>
      <c r="AA810" s="131"/>
      <c r="AB810" s="131"/>
      <c r="AC810" s="131"/>
    </row>
    <row r="811" spans="5:29">
      <c r="E811" s="129"/>
      <c r="F811" s="129"/>
      <c r="G811" s="129"/>
      <c r="H811" s="129"/>
      <c r="I811" s="129"/>
      <c r="J811" s="129"/>
      <c r="Q811" s="131"/>
      <c r="R811" s="131"/>
      <c r="S811" s="131"/>
      <c r="T811" s="131"/>
      <c r="Y811" s="131"/>
      <c r="Z811" s="131"/>
      <c r="AA811" s="131"/>
      <c r="AB811" s="131"/>
      <c r="AC811" s="131"/>
    </row>
    <row r="812" spans="5:29">
      <c r="E812" s="129"/>
      <c r="F812" s="129"/>
      <c r="G812" s="129"/>
      <c r="H812" s="129"/>
      <c r="I812" s="129"/>
      <c r="J812" s="129"/>
      <c r="Q812" s="131"/>
      <c r="R812" s="131"/>
      <c r="S812" s="131"/>
      <c r="T812" s="131"/>
      <c r="Y812" s="131"/>
      <c r="Z812" s="131"/>
      <c r="AA812" s="131"/>
      <c r="AB812" s="131"/>
      <c r="AC812" s="131"/>
    </row>
    <row r="813" spans="5:29">
      <c r="E813" s="129"/>
      <c r="F813" s="129"/>
      <c r="G813" s="129"/>
      <c r="H813" s="129"/>
      <c r="I813" s="129"/>
      <c r="J813" s="129"/>
      <c r="Q813" s="131"/>
      <c r="R813" s="131"/>
      <c r="S813" s="131"/>
      <c r="T813" s="131"/>
      <c r="Y813" s="131"/>
      <c r="Z813" s="131"/>
      <c r="AA813" s="131"/>
      <c r="AB813" s="131"/>
      <c r="AC813" s="131"/>
    </row>
    <row r="814" spans="5:29">
      <c r="E814" s="129"/>
      <c r="F814" s="129"/>
      <c r="G814" s="129"/>
      <c r="H814" s="129"/>
      <c r="I814" s="129"/>
      <c r="J814" s="129"/>
      <c r="Q814" s="131"/>
      <c r="R814" s="131"/>
      <c r="S814" s="131"/>
      <c r="T814" s="131"/>
      <c r="Y814" s="131"/>
      <c r="Z814" s="131"/>
      <c r="AA814" s="131"/>
      <c r="AB814" s="131"/>
      <c r="AC814" s="131"/>
    </row>
    <row r="815" spans="5:29">
      <c r="E815" s="129"/>
      <c r="F815" s="129"/>
      <c r="G815" s="129"/>
      <c r="H815" s="129"/>
      <c r="I815" s="129"/>
      <c r="J815" s="129"/>
      <c r="Q815" s="131"/>
      <c r="R815" s="131"/>
      <c r="S815" s="131"/>
      <c r="T815" s="131"/>
      <c r="Y815" s="131"/>
      <c r="Z815" s="131"/>
      <c r="AA815" s="131"/>
      <c r="AB815" s="131"/>
      <c r="AC815" s="131"/>
    </row>
    <row r="816" spans="5:29">
      <c r="E816" s="129"/>
      <c r="F816" s="129"/>
      <c r="G816" s="129"/>
      <c r="H816" s="129"/>
      <c r="I816" s="129"/>
      <c r="J816" s="129"/>
      <c r="Q816" s="131"/>
      <c r="R816" s="131"/>
      <c r="S816" s="131"/>
      <c r="T816" s="131"/>
      <c r="Y816" s="131"/>
      <c r="Z816" s="131"/>
      <c r="AA816" s="131"/>
      <c r="AB816" s="131"/>
      <c r="AC816" s="131"/>
    </row>
    <row r="817" spans="5:29">
      <c r="E817" s="129"/>
      <c r="F817" s="129"/>
      <c r="G817" s="129"/>
      <c r="H817" s="129"/>
      <c r="I817" s="129"/>
      <c r="J817" s="129"/>
      <c r="Q817" s="131"/>
      <c r="R817" s="131"/>
      <c r="S817" s="131"/>
      <c r="T817" s="131"/>
      <c r="Y817" s="131"/>
      <c r="Z817" s="131"/>
      <c r="AA817" s="131"/>
      <c r="AB817" s="131"/>
      <c r="AC817" s="131"/>
    </row>
    <row r="818" spans="5:29">
      <c r="E818" s="129"/>
      <c r="F818" s="129"/>
      <c r="G818" s="129"/>
      <c r="H818" s="129"/>
      <c r="I818" s="129"/>
      <c r="J818" s="129"/>
      <c r="Q818" s="131"/>
      <c r="R818" s="131"/>
      <c r="S818" s="131"/>
      <c r="T818" s="131"/>
      <c r="Y818" s="131"/>
      <c r="Z818" s="131"/>
      <c r="AA818" s="131"/>
      <c r="AB818" s="131"/>
      <c r="AC818" s="131"/>
    </row>
    <row r="819" spans="5:29">
      <c r="E819" s="129"/>
      <c r="F819" s="129"/>
      <c r="G819" s="129"/>
      <c r="H819" s="129"/>
      <c r="I819" s="129"/>
      <c r="J819" s="129"/>
      <c r="Q819" s="131"/>
      <c r="R819" s="131"/>
      <c r="S819" s="131"/>
      <c r="T819" s="131"/>
      <c r="Y819" s="131"/>
      <c r="Z819" s="131"/>
      <c r="AA819" s="131"/>
      <c r="AB819" s="131"/>
      <c r="AC819" s="131"/>
    </row>
    <row r="820" spans="5:29">
      <c r="E820" s="129"/>
      <c r="F820" s="129"/>
      <c r="G820" s="129"/>
      <c r="H820" s="129"/>
      <c r="I820" s="129"/>
      <c r="J820" s="129"/>
      <c r="Q820" s="131"/>
      <c r="R820" s="131"/>
      <c r="S820" s="131"/>
      <c r="T820" s="131"/>
      <c r="Y820" s="131"/>
      <c r="Z820" s="131"/>
      <c r="AA820" s="131"/>
      <c r="AB820" s="131"/>
      <c r="AC820" s="131"/>
    </row>
    <row r="821" spans="5:29">
      <c r="E821" s="129"/>
      <c r="F821" s="129"/>
      <c r="G821" s="129"/>
      <c r="H821" s="129"/>
      <c r="I821" s="129"/>
      <c r="J821" s="129"/>
      <c r="Q821" s="131"/>
      <c r="R821" s="131"/>
      <c r="S821" s="131"/>
      <c r="T821" s="131"/>
      <c r="Y821" s="131"/>
      <c r="Z821" s="131"/>
      <c r="AA821" s="131"/>
      <c r="AB821" s="131"/>
      <c r="AC821" s="131"/>
    </row>
    <row r="822" spans="5:29">
      <c r="E822" s="129"/>
      <c r="F822" s="129"/>
      <c r="G822" s="129"/>
      <c r="H822" s="129"/>
      <c r="I822" s="129"/>
      <c r="J822" s="129"/>
      <c r="Q822" s="131"/>
      <c r="R822" s="131"/>
      <c r="S822" s="131"/>
      <c r="T822" s="131"/>
      <c r="Y822" s="131"/>
      <c r="Z822" s="131"/>
      <c r="AA822" s="131"/>
      <c r="AB822" s="131"/>
      <c r="AC822" s="131"/>
    </row>
    <row r="823" spans="5:29">
      <c r="E823" s="129"/>
      <c r="F823" s="129"/>
      <c r="G823" s="129"/>
      <c r="H823" s="129"/>
      <c r="I823" s="129"/>
      <c r="J823" s="129"/>
      <c r="Q823" s="131"/>
      <c r="R823" s="131"/>
      <c r="S823" s="131"/>
      <c r="T823" s="131"/>
      <c r="Y823" s="131"/>
      <c r="Z823" s="131"/>
      <c r="AA823" s="131"/>
      <c r="AB823" s="131"/>
      <c r="AC823" s="131"/>
    </row>
    <row r="824" spans="5:29">
      <c r="E824" s="129"/>
      <c r="F824" s="129"/>
      <c r="G824" s="129"/>
      <c r="H824" s="129"/>
      <c r="I824" s="129"/>
      <c r="J824" s="129"/>
      <c r="Q824" s="131"/>
      <c r="R824" s="131"/>
      <c r="S824" s="131"/>
      <c r="T824" s="131"/>
      <c r="Y824" s="131"/>
      <c r="Z824" s="131"/>
      <c r="AA824" s="131"/>
      <c r="AB824" s="131"/>
      <c r="AC824" s="131"/>
    </row>
    <row r="825" spans="5:29">
      <c r="E825" s="129"/>
      <c r="F825" s="129"/>
      <c r="G825" s="129"/>
      <c r="H825" s="129"/>
      <c r="I825" s="129"/>
      <c r="J825" s="129"/>
      <c r="Q825" s="131"/>
      <c r="R825" s="131"/>
      <c r="S825" s="131"/>
      <c r="T825" s="131"/>
      <c r="Y825" s="131"/>
      <c r="Z825" s="131"/>
      <c r="AA825" s="131"/>
      <c r="AB825" s="131"/>
      <c r="AC825" s="131"/>
    </row>
    <row r="826" spans="5:29">
      <c r="E826" s="129"/>
      <c r="F826" s="129"/>
      <c r="G826" s="129"/>
      <c r="H826" s="129"/>
      <c r="I826" s="129"/>
      <c r="J826" s="129"/>
      <c r="Q826" s="131"/>
      <c r="R826" s="131"/>
      <c r="S826" s="131"/>
      <c r="T826" s="131"/>
      <c r="Y826" s="131"/>
      <c r="Z826" s="131"/>
      <c r="AA826" s="131"/>
      <c r="AB826" s="131"/>
      <c r="AC826" s="131"/>
    </row>
    <row r="827" spans="5:29">
      <c r="E827" s="129"/>
      <c r="F827" s="129"/>
      <c r="G827" s="129"/>
      <c r="H827" s="129"/>
      <c r="I827" s="129"/>
      <c r="J827" s="129"/>
      <c r="Q827" s="131"/>
      <c r="R827" s="131"/>
      <c r="S827" s="131"/>
      <c r="T827" s="131"/>
      <c r="Y827" s="131"/>
      <c r="Z827" s="131"/>
      <c r="AA827" s="131"/>
      <c r="AB827" s="131"/>
      <c r="AC827" s="131"/>
    </row>
    <row r="828" spans="5:29">
      <c r="E828" s="129"/>
      <c r="F828" s="129"/>
      <c r="G828" s="129"/>
      <c r="H828" s="129"/>
      <c r="I828" s="129"/>
      <c r="J828" s="129"/>
      <c r="Q828" s="131"/>
      <c r="R828" s="131"/>
      <c r="S828" s="131"/>
      <c r="T828" s="131"/>
      <c r="Y828" s="131"/>
      <c r="Z828" s="131"/>
      <c r="AA828" s="131"/>
      <c r="AB828" s="131"/>
      <c r="AC828" s="131"/>
    </row>
    <row r="829" spans="5:29">
      <c r="E829" s="129"/>
      <c r="F829" s="129"/>
      <c r="G829" s="129"/>
      <c r="H829" s="129"/>
      <c r="I829" s="129"/>
      <c r="J829" s="129"/>
      <c r="Q829" s="131"/>
      <c r="R829" s="131"/>
      <c r="S829" s="131"/>
      <c r="T829" s="131"/>
      <c r="Y829" s="131"/>
      <c r="Z829" s="131"/>
      <c r="AA829" s="131"/>
      <c r="AB829" s="131"/>
      <c r="AC829" s="131"/>
    </row>
    <row r="830" spans="5:29">
      <c r="E830" s="129"/>
      <c r="F830" s="129"/>
      <c r="G830" s="129"/>
      <c r="H830" s="129"/>
      <c r="I830" s="129"/>
      <c r="J830" s="129"/>
      <c r="Q830" s="131"/>
      <c r="R830" s="131"/>
      <c r="S830" s="131"/>
      <c r="T830" s="131"/>
      <c r="Y830" s="131"/>
      <c r="Z830" s="131"/>
      <c r="AA830" s="131"/>
      <c r="AB830" s="131"/>
      <c r="AC830" s="131"/>
    </row>
    <row r="831" spans="5:29">
      <c r="E831" s="129"/>
      <c r="F831" s="129"/>
      <c r="G831" s="129"/>
      <c r="H831" s="129"/>
      <c r="I831" s="129"/>
      <c r="J831" s="129"/>
      <c r="Q831" s="131"/>
      <c r="R831" s="131"/>
      <c r="S831" s="131"/>
      <c r="T831" s="131"/>
      <c r="Y831" s="131"/>
      <c r="Z831" s="131"/>
      <c r="AA831" s="131"/>
      <c r="AB831" s="131"/>
      <c r="AC831" s="131"/>
    </row>
    <row r="832" spans="5:29">
      <c r="E832" s="129"/>
      <c r="F832" s="129"/>
      <c r="G832" s="129"/>
      <c r="H832" s="129"/>
      <c r="I832" s="129"/>
      <c r="J832" s="129"/>
      <c r="Q832" s="131"/>
      <c r="R832" s="131"/>
      <c r="S832" s="131"/>
      <c r="T832" s="131"/>
      <c r="Y832" s="131"/>
      <c r="Z832" s="131"/>
      <c r="AA832" s="131"/>
      <c r="AB832" s="131"/>
      <c r="AC832" s="131"/>
    </row>
    <row r="833" spans="5:29">
      <c r="E833" s="129"/>
      <c r="F833" s="129"/>
      <c r="G833" s="129"/>
      <c r="H833" s="129"/>
      <c r="I833" s="129"/>
      <c r="J833" s="129"/>
      <c r="Q833" s="131"/>
      <c r="R833" s="131"/>
      <c r="S833" s="131"/>
      <c r="T833" s="131"/>
      <c r="Y833" s="131"/>
      <c r="Z833" s="131"/>
      <c r="AA833" s="131"/>
      <c r="AB833" s="131"/>
      <c r="AC833" s="131"/>
    </row>
    <row r="834" spans="5:29">
      <c r="E834" s="129"/>
      <c r="F834" s="129"/>
      <c r="G834" s="129"/>
      <c r="H834" s="129"/>
      <c r="I834" s="129"/>
      <c r="J834" s="129"/>
      <c r="Q834" s="131"/>
      <c r="R834" s="131"/>
      <c r="S834" s="131"/>
      <c r="T834" s="131"/>
      <c r="Y834" s="131"/>
      <c r="Z834" s="131"/>
      <c r="AA834" s="131"/>
      <c r="AB834" s="131"/>
      <c r="AC834" s="131"/>
    </row>
    <row r="835" spans="5:29">
      <c r="E835" s="129"/>
      <c r="F835" s="129"/>
      <c r="G835" s="129"/>
      <c r="H835" s="129"/>
      <c r="I835" s="129"/>
      <c r="J835" s="129"/>
      <c r="Q835" s="131"/>
      <c r="R835" s="131"/>
      <c r="S835" s="131"/>
      <c r="T835" s="131"/>
      <c r="Y835" s="131"/>
      <c r="Z835" s="131"/>
      <c r="AA835" s="131"/>
      <c r="AB835" s="131"/>
      <c r="AC835" s="131"/>
    </row>
    <row r="836" spans="5:29">
      <c r="E836" s="129"/>
      <c r="F836" s="129"/>
      <c r="G836" s="129"/>
      <c r="H836" s="129"/>
      <c r="I836" s="129"/>
      <c r="J836" s="129"/>
      <c r="Q836" s="131"/>
      <c r="R836" s="131"/>
      <c r="S836" s="131"/>
      <c r="T836" s="131"/>
      <c r="Y836" s="131"/>
      <c r="Z836" s="131"/>
      <c r="AA836" s="131"/>
      <c r="AB836" s="131"/>
      <c r="AC836" s="131"/>
    </row>
    <row r="837" spans="5:29">
      <c r="E837" s="129"/>
      <c r="F837" s="129"/>
      <c r="G837" s="129"/>
      <c r="H837" s="129"/>
      <c r="I837" s="129"/>
      <c r="J837" s="129"/>
      <c r="Q837" s="131"/>
      <c r="R837" s="131"/>
      <c r="S837" s="131"/>
      <c r="T837" s="131"/>
      <c r="Y837" s="131"/>
      <c r="Z837" s="131"/>
      <c r="AA837" s="131"/>
      <c r="AB837" s="131"/>
      <c r="AC837" s="131"/>
    </row>
    <row r="838" spans="5:29">
      <c r="E838" s="129"/>
      <c r="F838" s="129"/>
      <c r="G838" s="129"/>
      <c r="H838" s="129"/>
      <c r="I838" s="129"/>
      <c r="J838" s="129"/>
      <c r="Q838" s="131"/>
      <c r="R838" s="131"/>
      <c r="S838" s="131"/>
      <c r="T838" s="131"/>
      <c r="Y838" s="131"/>
      <c r="Z838" s="131"/>
      <c r="AA838" s="131"/>
      <c r="AB838" s="131"/>
      <c r="AC838" s="131"/>
    </row>
    <row r="839" spans="5:29">
      <c r="E839" s="129"/>
      <c r="F839" s="129"/>
      <c r="G839" s="129"/>
      <c r="H839" s="129"/>
      <c r="I839" s="129"/>
      <c r="J839" s="129"/>
      <c r="Q839" s="131"/>
      <c r="R839" s="131"/>
      <c r="S839" s="131"/>
      <c r="T839" s="131"/>
      <c r="Y839" s="131"/>
      <c r="Z839" s="131"/>
      <c r="AA839" s="131"/>
      <c r="AB839" s="131"/>
      <c r="AC839" s="131"/>
    </row>
    <row r="840" spans="5:29">
      <c r="E840" s="129"/>
      <c r="F840" s="129"/>
      <c r="G840" s="129"/>
      <c r="H840" s="129"/>
      <c r="I840" s="129"/>
      <c r="J840" s="129"/>
      <c r="Q840" s="131"/>
      <c r="R840" s="131"/>
      <c r="S840" s="131"/>
      <c r="T840" s="131"/>
      <c r="Y840" s="131"/>
      <c r="Z840" s="131"/>
      <c r="AA840" s="131"/>
      <c r="AB840" s="131"/>
      <c r="AC840" s="131"/>
    </row>
    <row r="841" spans="5:29">
      <c r="E841" s="129"/>
      <c r="F841" s="129"/>
      <c r="G841" s="129"/>
      <c r="H841" s="129"/>
      <c r="I841" s="129"/>
      <c r="J841" s="129"/>
      <c r="Q841" s="131"/>
      <c r="R841" s="131"/>
      <c r="S841" s="131"/>
      <c r="T841" s="131"/>
      <c r="Y841" s="131"/>
      <c r="Z841" s="131"/>
      <c r="AA841" s="131"/>
      <c r="AB841" s="131"/>
      <c r="AC841" s="131"/>
    </row>
    <row r="842" spans="5:29">
      <c r="E842" s="129"/>
      <c r="F842" s="129"/>
      <c r="G842" s="129"/>
      <c r="H842" s="129"/>
      <c r="I842" s="129"/>
      <c r="J842" s="129"/>
      <c r="Q842" s="131"/>
      <c r="R842" s="131"/>
      <c r="S842" s="131"/>
      <c r="T842" s="131"/>
      <c r="Y842" s="131"/>
      <c r="Z842" s="131"/>
      <c r="AA842" s="131"/>
      <c r="AB842" s="131"/>
      <c r="AC842" s="131"/>
    </row>
    <row r="843" spans="5:29">
      <c r="E843" s="129"/>
      <c r="F843" s="129"/>
      <c r="G843" s="129"/>
      <c r="H843" s="129"/>
      <c r="I843" s="129"/>
      <c r="J843" s="129"/>
      <c r="Q843" s="131"/>
      <c r="R843" s="131"/>
      <c r="S843" s="131"/>
      <c r="T843" s="131"/>
      <c r="Y843" s="131"/>
      <c r="Z843" s="131"/>
      <c r="AA843" s="131"/>
      <c r="AB843" s="131"/>
      <c r="AC843" s="131"/>
    </row>
    <row r="844" spans="5:29">
      <c r="E844" s="129"/>
      <c r="F844" s="129"/>
      <c r="G844" s="129"/>
      <c r="H844" s="129"/>
      <c r="I844" s="129"/>
      <c r="J844" s="129"/>
      <c r="Q844" s="131"/>
      <c r="R844" s="131"/>
      <c r="S844" s="131"/>
      <c r="T844" s="131"/>
      <c r="Y844" s="131"/>
      <c r="Z844" s="131"/>
      <c r="AA844" s="131"/>
      <c r="AB844" s="131"/>
      <c r="AC844" s="131"/>
    </row>
    <row r="845" spans="5:29">
      <c r="E845" s="129"/>
      <c r="F845" s="129"/>
      <c r="G845" s="129"/>
      <c r="H845" s="129"/>
      <c r="I845" s="129"/>
      <c r="J845" s="129"/>
      <c r="Q845" s="131"/>
      <c r="R845" s="131"/>
      <c r="S845" s="131"/>
      <c r="T845" s="131"/>
      <c r="Y845" s="131"/>
      <c r="Z845" s="131"/>
      <c r="AA845" s="131"/>
      <c r="AB845" s="131"/>
      <c r="AC845" s="131"/>
    </row>
    <row r="846" spans="5:29">
      <c r="E846" s="129"/>
      <c r="F846" s="129"/>
      <c r="G846" s="129"/>
      <c r="H846" s="129"/>
      <c r="I846" s="129"/>
      <c r="J846" s="129"/>
      <c r="Q846" s="131"/>
      <c r="R846" s="131"/>
      <c r="S846" s="131"/>
      <c r="T846" s="131"/>
      <c r="Y846" s="131"/>
      <c r="Z846" s="131"/>
      <c r="AA846" s="131"/>
      <c r="AB846" s="131"/>
      <c r="AC846" s="131"/>
    </row>
    <row r="847" spans="5:29">
      <c r="E847" s="129"/>
      <c r="F847" s="129"/>
      <c r="G847" s="129"/>
      <c r="H847" s="129"/>
      <c r="I847" s="129"/>
      <c r="J847" s="129"/>
      <c r="Q847" s="131"/>
      <c r="R847" s="131"/>
      <c r="S847" s="131"/>
      <c r="T847" s="131"/>
      <c r="Y847" s="131"/>
      <c r="Z847" s="131"/>
      <c r="AA847" s="131"/>
      <c r="AB847" s="131"/>
      <c r="AC847" s="131"/>
    </row>
    <row r="848" spans="5:29">
      <c r="E848" s="129"/>
      <c r="F848" s="129"/>
      <c r="G848" s="129"/>
      <c r="H848" s="129"/>
      <c r="I848" s="129"/>
      <c r="J848" s="129"/>
      <c r="Q848" s="131"/>
      <c r="R848" s="131"/>
      <c r="S848" s="131"/>
      <c r="T848" s="131"/>
      <c r="Y848" s="131"/>
      <c r="Z848" s="131"/>
      <c r="AA848" s="131"/>
      <c r="AB848" s="131"/>
      <c r="AC848" s="131"/>
    </row>
    <row r="849" spans="5:29">
      <c r="E849" s="129"/>
      <c r="F849" s="129"/>
      <c r="G849" s="129"/>
      <c r="H849" s="129"/>
      <c r="I849" s="129"/>
      <c r="J849" s="129"/>
      <c r="Q849" s="131"/>
      <c r="R849" s="131"/>
      <c r="S849" s="131"/>
      <c r="T849" s="131"/>
      <c r="Y849" s="131"/>
      <c r="Z849" s="131"/>
      <c r="AA849" s="131"/>
      <c r="AB849" s="131"/>
      <c r="AC849" s="131"/>
    </row>
    <row r="850" spans="5:29">
      <c r="E850" s="129"/>
      <c r="F850" s="129"/>
      <c r="G850" s="129"/>
      <c r="H850" s="129"/>
      <c r="I850" s="129"/>
      <c r="J850" s="129"/>
      <c r="Q850" s="131"/>
      <c r="R850" s="131"/>
      <c r="S850" s="131"/>
      <c r="T850" s="131"/>
      <c r="Y850" s="131"/>
      <c r="Z850" s="131"/>
      <c r="AA850" s="131"/>
      <c r="AB850" s="131"/>
      <c r="AC850" s="131"/>
    </row>
    <row r="851" spans="5:29">
      <c r="E851" s="129"/>
      <c r="F851" s="129"/>
      <c r="G851" s="129"/>
      <c r="H851" s="129"/>
      <c r="I851" s="129"/>
      <c r="J851" s="129"/>
      <c r="Q851" s="131"/>
      <c r="R851" s="131"/>
      <c r="S851" s="131"/>
      <c r="T851" s="131"/>
      <c r="Y851" s="131"/>
      <c r="Z851" s="131"/>
      <c r="AA851" s="131"/>
      <c r="AB851" s="131"/>
      <c r="AC851" s="131"/>
    </row>
    <row r="852" spans="5:29">
      <c r="E852" s="129"/>
      <c r="F852" s="129"/>
      <c r="G852" s="129"/>
      <c r="H852" s="129"/>
      <c r="I852" s="129"/>
      <c r="J852" s="129"/>
      <c r="Q852" s="131"/>
      <c r="R852" s="131"/>
      <c r="S852" s="131"/>
      <c r="T852" s="131"/>
      <c r="Y852" s="131"/>
      <c r="Z852" s="131"/>
      <c r="AA852" s="131"/>
      <c r="AB852" s="131"/>
      <c r="AC852" s="131"/>
    </row>
    <row r="853" spans="5:29">
      <c r="E853" s="129"/>
      <c r="F853" s="129"/>
      <c r="G853" s="129"/>
      <c r="H853" s="129"/>
      <c r="I853" s="129"/>
      <c r="J853" s="129"/>
      <c r="Q853" s="131"/>
      <c r="R853" s="131"/>
      <c r="S853" s="131"/>
      <c r="T853" s="131"/>
      <c r="Y853" s="131"/>
      <c r="Z853" s="131"/>
      <c r="AA853" s="131"/>
      <c r="AB853" s="131"/>
      <c r="AC853" s="131"/>
    </row>
    <row r="854" spans="5:29">
      <c r="E854" s="129"/>
      <c r="F854" s="129"/>
      <c r="G854" s="129"/>
      <c r="H854" s="129"/>
      <c r="I854" s="129"/>
      <c r="J854" s="129"/>
      <c r="Q854" s="131"/>
      <c r="R854" s="131"/>
      <c r="S854" s="131"/>
      <c r="T854" s="131"/>
      <c r="Y854" s="131"/>
      <c r="Z854" s="131"/>
      <c r="AA854" s="131"/>
      <c r="AB854" s="131"/>
      <c r="AC854" s="131"/>
    </row>
    <row r="855" spans="5:29">
      <c r="E855" s="129"/>
      <c r="F855" s="129"/>
      <c r="G855" s="129"/>
      <c r="H855" s="129"/>
      <c r="I855" s="129"/>
      <c r="J855" s="129"/>
      <c r="Q855" s="131"/>
      <c r="R855" s="131"/>
      <c r="S855" s="131"/>
      <c r="T855" s="131"/>
      <c r="Y855" s="131"/>
      <c r="Z855" s="131"/>
      <c r="AA855" s="131"/>
      <c r="AB855" s="131"/>
      <c r="AC855" s="131"/>
    </row>
    <row r="856" spans="5:29">
      <c r="E856" s="129"/>
      <c r="F856" s="129"/>
      <c r="G856" s="129"/>
      <c r="H856" s="129"/>
      <c r="I856" s="129"/>
      <c r="J856" s="129"/>
      <c r="Q856" s="131"/>
      <c r="R856" s="131"/>
      <c r="S856" s="131"/>
      <c r="T856" s="131"/>
      <c r="Y856" s="131"/>
      <c r="Z856" s="131"/>
      <c r="AA856" s="131"/>
      <c r="AB856" s="131"/>
      <c r="AC856" s="131"/>
    </row>
    <row r="857" spans="5:29">
      <c r="E857" s="129"/>
      <c r="F857" s="129"/>
      <c r="G857" s="129"/>
      <c r="H857" s="129"/>
      <c r="I857" s="129"/>
      <c r="J857" s="129"/>
      <c r="Q857" s="131"/>
      <c r="R857" s="131"/>
      <c r="S857" s="131"/>
      <c r="T857" s="131"/>
      <c r="Y857" s="131"/>
      <c r="Z857" s="131"/>
      <c r="AA857" s="131"/>
      <c r="AB857" s="131"/>
      <c r="AC857" s="131"/>
    </row>
    <row r="858" spans="5:29">
      <c r="E858" s="129"/>
      <c r="F858" s="129"/>
      <c r="G858" s="129"/>
      <c r="H858" s="129"/>
      <c r="I858" s="129"/>
      <c r="J858" s="129"/>
      <c r="Q858" s="131"/>
      <c r="R858" s="131"/>
      <c r="S858" s="131"/>
      <c r="T858" s="131"/>
      <c r="Y858" s="131"/>
      <c r="Z858" s="131"/>
      <c r="AA858" s="131"/>
      <c r="AB858" s="131"/>
      <c r="AC858" s="131"/>
    </row>
    <row r="859" spans="5:29">
      <c r="E859" s="129"/>
      <c r="F859" s="129"/>
      <c r="G859" s="129"/>
      <c r="H859" s="129"/>
      <c r="I859" s="129"/>
      <c r="J859" s="129"/>
      <c r="Q859" s="131"/>
      <c r="R859" s="131"/>
      <c r="S859" s="131"/>
      <c r="T859" s="131"/>
      <c r="Y859" s="131"/>
      <c r="Z859" s="131"/>
      <c r="AA859" s="131"/>
      <c r="AB859" s="131"/>
      <c r="AC859" s="131"/>
    </row>
    <row r="860" spans="5:29">
      <c r="E860" s="129"/>
      <c r="F860" s="129"/>
      <c r="G860" s="129"/>
      <c r="H860" s="129"/>
      <c r="I860" s="129"/>
      <c r="J860" s="129"/>
      <c r="Q860" s="131"/>
      <c r="R860" s="131"/>
      <c r="S860" s="131"/>
      <c r="T860" s="131"/>
      <c r="Y860" s="131"/>
      <c r="Z860" s="131"/>
      <c r="AA860" s="131"/>
      <c r="AB860" s="131"/>
      <c r="AC860" s="131"/>
    </row>
    <row r="861" spans="5:29">
      <c r="E861" s="129"/>
      <c r="F861" s="129"/>
      <c r="G861" s="129"/>
      <c r="H861" s="129"/>
      <c r="I861" s="129"/>
      <c r="J861" s="129"/>
      <c r="Q861" s="131"/>
      <c r="R861" s="131"/>
      <c r="S861" s="131"/>
      <c r="T861" s="131"/>
      <c r="Y861" s="131"/>
      <c r="Z861" s="131"/>
      <c r="AA861" s="131"/>
      <c r="AB861" s="131"/>
      <c r="AC861" s="131"/>
    </row>
    <row r="862" spans="5:29">
      <c r="E862" s="129"/>
      <c r="F862" s="129"/>
      <c r="G862" s="129"/>
      <c r="H862" s="129"/>
      <c r="I862" s="129"/>
      <c r="J862" s="129"/>
      <c r="Q862" s="131"/>
      <c r="R862" s="131"/>
      <c r="S862" s="131"/>
      <c r="T862" s="131"/>
      <c r="Y862" s="131"/>
      <c r="Z862" s="131"/>
      <c r="AA862" s="131"/>
      <c r="AB862" s="131"/>
      <c r="AC862" s="131"/>
    </row>
    <row r="863" spans="5:29">
      <c r="E863" s="129"/>
      <c r="F863" s="129"/>
      <c r="G863" s="129"/>
      <c r="H863" s="129"/>
      <c r="I863" s="129"/>
      <c r="J863" s="129"/>
      <c r="Q863" s="131"/>
      <c r="R863" s="131"/>
      <c r="S863" s="131"/>
      <c r="T863" s="131"/>
      <c r="Y863" s="131"/>
      <c r="Z863" s="131"/>
      <c r="AA863" s="131"/>
      <c r="AB863" s="131"/>
      <c r="AC863" s="131"/>
    </row>
    <row r="864" spans="5:29">
      <c r="E864" s="129"/>
      <c r="F864" s="129"/>
      <c r="G864" s="129"/>
      <c r="H864" s="129"/>
      <c r="I864" s="129"/>
      <c r="J864" s="129"/>
      <c r="Q864" s="131"/>
      <c r="R864" s="131"/>
      <c r="S864" s="131"/>
      <c r="T864" s="131"/>
      <c r="Y864" s="131"/>
      <c r="Z864" s="131"/>
      <c r="AA864" s="131"/>
      <c r="AB864" s="131"/>
      <c r="AC864" s="131"/>
    </row>
    <row r="865" spans="5:29">
      <c r="E865" s="129"/>
      <c r="F865" s="129"/>
      <c r="G865" s="129"/>
      <c r="H865" s="129"/>
      <c r="I865" s="129"/>
      <c r="J865" s="129"/>
      <c r="Q865" s="131"/>
      <c r="R865" s="131"/>
      <c r="S865" s="131"/>
      <c r="T865" s="131"/>
      <c r="Y865" s="131"/>
      <c r="Z865" s="131"/>
      <c r="AA865" s="131"/>
      <c r="AB865" s="131"/>
      <c r="AC865" s="131"/>
    </row>
    <row r="866" spans="5:29">
      <c r="E866" s="129"/>
      <c r="F866" s="129"/>
      <c r="G866" s="129"/>
      <c r="H866" s="129"/>
      <c r="I866" s="129"/>
      <c r="J866" s="129"/>
      <c r="Q866" s="131"/>
      <c r="R866" s="131"/>
      <c r="S866" s="131"/>
      <c r="T866" s="131"/>
      <c r="Y866" s="131"/>
      <c r="Z866" s="131"/>
      <c r="AA866" s="131"/>
      <c r="AB866" s="131"/>
      <c r="AC866" s="131"/>
    </row>
    <row r="867" spans="5:29">
      <c r="E867" s="129"/>
      <c r="F867" s="129"/>
      <c r="G867" s="129"/>
      <c r="H867" s="129"/>
      <c r="I867" s="129"/>
      <c r="J867" s="129"/>
      <c r="Q867" s="131"/>
      <c r="R867" s="131"/>
      <c r="S867" s="131"/>
      <c r="T867" s="131"/>
      <c r="Y867" s="131"/>
      <c r="Z867" s="131"/>
      <c r="AA867" s="131"/>
      <c r="AB867" s="131"/>
      <c r="AC867" s="131"/>
    </row>
    <row r="868" spans="5:29">
      <c r="E868" s="129"/>
      <c r="F868" s="129"/>
      <c r="G868" s="129"/>
      <c r="H868" s="129"/>
      <c r="I868" s="129"/>
      <c r="J868" s="129"/>
      <c r="Q868" s="131"/>
      <c r="R868" s="131"/>
      <c r="S868" s="131"/>
      <c r="T868" s="131"/>
      <c r="Y868" s="131"/>
      <c r="Z868" s="131"/>
      <c r="AA868" s="131"/>
      <c r="AB868" s="131"/>
      <c r="AC868" s="131"/>
    </row>
    <row r="869" spans="5:29">
      <c r="E869" s="129"/>
      <c r="F869" s="129"/>
      <c r="G869" s="129"/>
      <c r="H869" s="129"/>
      <c r="I869" s="129"/>
      <c r="J869" s="129"/>
      <c r="Q869" s="131"/>
      <c r="R869" s="131"/>
      <c r="S869" s="131"/>
      <c r="T869" s="131"/>
      <c r="Y869" s="131"/>
      <c r="Z869" s="131"/>
      <c r="AA869" s="131"/>
      <c r="AB869" s="131"/>
      <c r="AC869" s="131"/>
    </row>
    <row r="870" spans="5:29">
      <c r="E870" s="129"/>
      <c r="F870" s="129"/>
      <c r="G870" s="129"/>
      <c r="H870" s="129"/>
      <c r="I870" s="129"/>
      <c r="J870" s="129"/>
      <c r="Q870" s="131"/>
      <c r="R870" s="131"/>
      <c r="S870" s="131"/>
      <c r="T870" s="131"/>
      <c r="Y870" s="131"/>
      <c r="Z870" s="131"/>
      <c r="AA870" s="131"/>
      <c r="AB870" s="131"/>
      <c r="AC870" s="131"/>
    </row>
    <row r="871" spans="5:29">
      <c r="E871" s="129"/>
      <c r="F871" s="129"/>
      <c r="G871" s="129"/>
      <c r="H871" s="129"/>
      <c r="I871" s="129"/>
      <c r="J871" s="129"/>
      <c r="Q871" s="131"/>
      <c r="R871" s="131"/>
      <c r="S871" s="131"/>
      <c r="T871" s="131"/>
      <c r="Y871" s="131"/>
      <c r="Z871" s="131"/>
      <c r="AA871" s="131"/>
      <c r="AB871" s="131"/>
      <c r="AC871" s="131"/>
    </row>
    <row r="872" spans="5:29">
      <c r="E872" s="129"/>
      <c r="F872" s="129"/>
      <c r="G872" s="129"/>
      <c r="H872" s="129"/>
      <c r="I872" s="129"/>
      <c r="J872" s="129"/>
      <c r="Q872" s="131"/>
      <c r="R872" s="131"/>
      <c r="S872" s="131"/>
      <c r="T872" s="131"/>
      <c r="Y872" s="131"/>
      <c r="Z872" s="131"/>
      <c r="AA872" s="131"/>
      <c r="AB872" s="131"/>
      <c r="AC872" s="131"/>
    </row>
    <row r="873" spans="5:29">
      <c r="E873" s="129"/>
      <c r="F873" s="129"/>
      <c r="G873" s="129"/>
      <c r="H873" s="129"/>
      <c r="I873" s="129"/>
      <c r="J873" s="129"/>
      <c r="Q873" s="131"/>
      <c r="R873" s="131"/>
      <c r="S873" s="131"/>
      <c r="T873" s="131"/>
      <c r="Y873" s="131"/>
      <c r="Z873" s="131"/>
      <c r="AA873" s="131"/>
      <c r="AB873" s="131"/>
      <c r="AC873" s="131"/>
    </row>
    <row r="874" spans="5:29">
      <c r="E874" s="129"/>
      <c r="F874" s="129"/>
      <c r="G874" s="129"/>
      <c r="H874" s="129"/>
      <c r="I874" s="129"/>
      <c r="J874" s="129"/>
      <c r="Q874" s="131"/>
      <c r="R874" s="131"/>
      <c r="S874" s="131"/>
      <c r="T874" s="131"/>
      <c r="Y874" s="131"/>
      <c r="Z874" s="131"/>
      <c r="AA874" s="131"/>
      <c r="AB874" s="131"/>
      <c r="AC874" s="131"/>
    </row>
    <row r="875" spans="5:29">
      <c r="E875" s="129"/>
      <c r="F875" s="129"/>
      <c r="G875" s="129"/>
      <c r="H875" s="129"/>
      <c r="I875" s="129"/>
      <c r="J875" s="129"/>
      <c r="Q875" s="131"/>
      <c r="R875" s="131"/>
      <c r="S875" s="131"/>
      <c r="T875" s="131"/>
      <c r="Y875" s="131"/>
      <c r="Z875" s="131"/>
      <c r="AA875" s="131"/>
      <c r="AB875" s="131"/>
      <c r="AC875" s="131"/>
    </row>
    <row r="876" spans="5:29">
      <c r="E876" s="129"/>
      <c r="F876" s="129"/>
      <c r="G876" s="129"/>
      <c r="H876" s="129"/>
      <c r="I876" s="129"/>
      <c r="J876" s="129"/>
      <c r="Q876" s="131"/>
      <c r="R876" s="131"/>
      <c r="S876" s="131"/>
      <c r="T876" s="131"/>
      <c r="Y876" s="131"/>
      <c r="Z876" s="131"/>
      <c r="AA876" s="131"/>
      <c r="AB876" s="131"/>
      <c r="AC876" s="131"/>
    </row>
    <row r="877" spans="5:29">
      <c r="E877" s="129"/>
      <c r="F877" s="129"/>
      <c r="G877" s="129"/>
      <c r="H877" s="129"/>
      <c r="I877" s="129"/>
      <c r="J877" s="129"/>
      <c r="Q877" s="131"/>
      <c r="R877" s="131"/>
      <c r="S877" s="131"/>
      <c r="T877" s="131"/>
      <c r="Y877" s="131"/>
      <c r="Z877" s="131"/>
      <c r="AA877" s="131"/>
      <c r="AB877" s="131"/>
      <c r="AC877" s="131"/>
    </row>
    <row r="878" spans="5:29">
      <c r="E878" s="129"/>
      <c r="F878" s="129"/>
      <c r="G878" s="129"/>
      <c r="H878" s="129"/>
      <c r="I878" s="129"/>
      <c r="J878" s="129"/>
      <c r="Q878" s="131"/>
      <c r="R878" s="131"/>
      <c r="S878" s="131"/>
      <c r="T878" s="131"/>
      <c r="Y878" s="131"/>
      <c r="Z878" s="131"/>
      <c r="AA878" s="131"/>
      <c r="AB878" s="131"/>
      <c r="AC878" s="131"/>
    </row>
    <row r="879" spans="5:29">
      <c r="E879" s="129"/>
      <c r="F879" s="129"/>
      <c r="G879" s="129"/>
      <c r="H879" s="129"/>
      <c r="I879" s="129"/>
      <c r="J879" s="129"/>
      <c r="Q879" s="131"/>
      <c r="R879" s="131"/>
      <c r="S879" s="131"/>
      <c r="T879" s="131"/>
      <c r="Y879" s="131"/>
      <c r="Z879" s="131"/>
      <c r="AA879" s="131"/>
      <c r="AB879" s="131"/>
      <c r="AC879" s="131"/>
    </row>
    <row r="880" spans="5:29">
      <c r="E880" s="129"/>
      <c r="F880" s="129"/>
      <c r="G880" s="129"/>
      <c r="H880" s="129"/>
      <c r="I880" s="129"/>
      <c r="J880" s="129"/>
      <c r="Q880" s="131"/>
      <c r="R880" s="131"/>
      <c r="S880" s="131"/>
      <c r="T880" s="131"/>
      <c r="Y880" s="131"/>
      <c r="Z880" s="131"/>
      <c r="AA880" s="131"/>
      <c r="AB880" s="131"/>
      <c r="AC880" s="131"/>
    </row>
    <row r="881" spans="5:29">
      <c r="E881" s="129"/>
      <c r="F881" s="129"/>
      <c r="G881" s="129"/>
      <c r="H881" s="129"/>
      <c r="I881" s="129"/>
      <c r="J881" s="129"/>
      <c r="Q881" s="131"/>
      <c r="R881" s="131"/>
      <c r="S881" s="131"/>
      <c r="T881" s="131"/>
      <c r="Y881" s="131"/>
      <c r="Z881" s="131"/>
      <c r="AA881" s="131"/>
      <c r="AB881" s="131"/>
      <c r="AC881" s="131"/>
    </row>
    <row r="882" spans="5:29">
      <c r="E882" s="129"/>
      <c r="F882" s="129"/>
      <c r="G882" s="129"/>
      <c r="H882" s="129"/>
      <c r="I882" s="129"/>
      <c r="J882" s="129"/>
      <c r="Q882" s="131"/>
      <c r="R882" s="131"/>
      <c r="S882" s="131"/>
      <c r="T882" s="131"/>
      <c r="Y882" s="131"/>
      <c r="Z882" s="131"/>
      <c r="AA882" s="131"/>
      <c r="AB882" s="131"/>
      <c r="AC882" s="131"/>
    </row>
    <row r="883" spans="5:29">
      <c r="E883" s="129"/>
      <c r="F883" s="129"/>
      <c r="G883" s="129"/>
      <c r="H883" s="129"/>
      <c r="I883" s="129"/>
      <c r="J883" s="129"/>
      <c r="Q883" s="131"/>
      <c r="R883" s="131"/>
      <c r="S883" s="131"/>
      <c r="T883" s="131"/>
      <c r="Y883" s="131"/>
      <c r="Z883" s="131"/>
      <c r="AA883" s="131"/>
      <c r="AB883" s="131"/>
      <c r="AC883" s="131"/>
    </row>
    <row r="884" spans="5:29">
      <c r="E884" s="129"/>
      <c r="F884" s="129"/>
      <c r="G884" s="129"/>
      <c r="H884" s="129"/>
      <c r="I884" s="129"/>
      <c r="J884" s="129"/>
      <c r="Q884" s="131"/>
      <c r="R884" s="131"/>
      <c r="S884" s="131"/>
      <c r="T884" s="131"/>
      <c r="Y884" s="131"/>
      <c r="Z884" s="131"/>
      <c r="AA884" s="131"/>
      <c r="AB884" s="131"/>
      <c r="AC884" s="131"/>
    </row>
    <row r="885" spans="5:29">
      <c r="E885" s="129"/>
      <c r="F885" s="129"/>
      <c r="G885" s="129"/>
      <c r="H885" s="129"/>
      <c r="I885" s="129"/>
      <c r="J885" s="129"/>
      <c r="Q885" s="131"/>
      <c r="R885" s="131"/>
      <c r="S885" s="131"/>
      <c r="T885" s="131"/>
      <c r="Y885" s="131"/>
      <c r="Z885" s="131"/>
      <c r="AA885" s="131"/>
      <c r="AB885" s="131"/>
      <c r="AC885" s="131"/>
    </row>
    <row r="886" spans="5:29">
      <c r="E886" s="129"/>
      <c r="F886" s="129"/>
      <c r="G886" s="129"/>
      <c r="H886" s="129"/>
      <c r="I886" s="129"/>
      <c r="J886" s="129"/>
      <c r="Q886" s="131"/>
      <c r="R886" s="131"/>
      <c r="S886" s="131"/>
      <c r="T886" s="131"/>
      <c r="Y886" s="131"/>
      <c r="Z886" s="131"/>
      <c r="AA886" s="131"/>
      <c r="AB886" s="131"/>
      <c r="AC886" s="131"/>
    </row>
    <row r="887" spans="5:29">
      <c r="E887" s="129"/>
      <c r="F887" s="129"/>
      <c r="G887" s="129"/>
      <c r="H887" s="129"/>
      <c r="I887" s="129"/>
      <c r="J887" s="129"/>
      <c r="Q887" s="131"/>
      <c r="R887" s="131"/>
      <c r="S887" s="131"/>
      <c r="T887" s="131"/>
      <c r="Y887" s="131"/>
      <c r="Z887" s="131"/>
      <c r="AA887" s="131"/>
      <c r="AB887" s="131"/>
      <c r="AC887" s="131"/>
    </row>
    <row r="888" spans="5:29">
      <c r="E888" s="129"/>
      <c r="F888" s="129"/>
      <c r="G888" s="129"/>
      <c r="H888" s="129"/>
      <c r="I888" s="129"/>
      <c r="J888" s="129"/>
      <c r="Q888" s="131"/>
      <c r="R888" s="131"/>
      <c r="S888" s="131"/>
      <c r="T888" s="131"/>
      <c r="Y888" s="131"/>
      <c r="Z888" s="131"/>
      <c r="AA888" s="131"/>
      <c r="AB888" s="131"/>
      <c r="AC888" s="131"/>
    </row>
    <row r="889" spans="5:29">
      <c r="E889" s="129"/>
      <c r="F889" s="129"/>
      <c r="G889" s="129"/>
      <c r="H889" s="129"/>
      <c r="I889" s="129"/>
      <c r="J889" s="129"/>
      <c r="Q889" s="131"/>
      <c r="R889" s="131"/>
      <c r="S889" s="131"/>
      <c r="T889" s="131"/>
      <c r="Y889" s="131"/>
      <c r="Z889" s="131"/>
      <c r="AA889" s="131"/>
      <c r="AB889" s="131"/>
      <c r="AC889" s="131"/>
    </row>
    <row r="890" spans="5:29">
      <c r="E890" s="129"/>
      <c r="F890" s="129"/>
      <c r="G890" s="129"/>
      <c r="H890" s="129"/>
      <c r="I890" s="129"/>
      <c r="J890" s="129"/>
      <c r="Q890" s="131"/>
      <c r="R890" s="131"/>
      <c r="S890" s="131"/>
      <c r="T890" s="131"/>
      <c r="Y890" s="131"/>
      <c r="Z890" s="131"/>
      <c r="AA890" s="131"/>
      <c r="AB890" s="131"/>
      <c r="AC890" s="131"/>
    </row>
    <row r="891" spans="5:29">
      <c r="E891" s="129"/>
      <c r="F891" s="129"/>
      <c r="G891" s="129"/>
      <c r="H891" s="129"/>
      <c r="I891" s="129"/>
      <c r="J891" s="129"/>
      <c r="Q891" s="131"/>
      <c r="R891" s="131"/>
      <c r="S891" s="131"/>
      <c r="T891" s="131"/>
      <c r="Y891" s="131"/>
      <c r="Z891" s="131"/>
      <c r="AA891" s="131"/>
      <c r="AB891" s="131"/>
      <c r="AC891" s="131"/>
    </row>
    <row r="892" spans="5:29">
      <c r="E892" s="129"/>
      <c r="F892" s="129"/>
      <c r="G892" s="129"/>
      <c r="H892" s="129"/>
      <c r="I892" s="129"/>
      <c r="J892" s="129"/>
      <c r="Q892" s="131"/>
      <c r="R892" s="131"/>
      <c r="S892" s="131"/>
      <c r="T892" s="131"/>
      <c r="Y892" s="131"/>
      <c r="Z892" s="131"/>
      <c r="AA892" s="131"/>
      <c r="AB892" s="131"/>
      <c r="AC892" s="131"/>
    </row>
    <row r="893" spans="5:29">
      <c r="E893" s="129"/>
      <c r="F893" s="129"/>
      <c r="G893" s="129"/>
      <c r="H893" s="129"/>
      <c r="I893" s="129"/>
      <c r="J893" s="129"/>
      <c r="Q893" s="131"/>
      <c r="R893" s="131"/>
      <c r="S893" s="131"/>
      <c r="T893" s="131"/>
      <c r="Y893" s="131"/>
      <c r="Z893" s="131"/>
      <c r="AA893" s="131"/>
      <c r="AB893" s="131"/>
      <c r="AC893" s="131"/>
    </row>
    <row r="894" spans="5:29">
      <c r="E894" s="129"/>
      <c r="F894" s="129"/>
      <c r="G894" s="129"/>
      <c r="H894" s="129"/>
      <c r="I894" s="129"/>
      <c r="J894" s="129"/>
      <c r="Q894" s="131"/>
      <c r="R894" s="131"/>
      <c r="S894" s="131"/>
      <c r="T894" s="131"/>
      <c r="Y894" s="131"/>
      <c r="Z894" s="131"/>
      <c r="AA894" s="131"/>
      <c r="AB894" s="131"/>
      <c r="AC894" s="131"/>
    </row>
    <row r="895" spans="5:29">
      <c r="E895" s="129"/>
      <c r="F895" s="129"/>
      <c r="G895" s="129"/>
      <c r="H895" s="129"/>
      <c r="I895" s="129"/>
      <c r="J895" s="129"/>
      <c r="Q895" s="131"/>
      <c r="R895" s="131"/>
      <c r="S895" s="131"/>
      <c r="T895" s="131"/>
      <c r="Y895" s="131"/>
      <c r="Z895" s="131"/>
      <c r="AA895" s="131"/>
      <c r="AB895" s="131"/>
      <c r="AC895" s="131"/>
    </row>
    <row r="896" spans="5:29">
      <c r="E896" s="129"/>
      <c r="F896" s="129"/>
      <c r="G896" s="129"/>
      <c r="H896" s="129"/>
      <c r="I896" s="129"/>
      <c r="J896" s="129"/>
      <c r="Q896" s="131"/>
      <c r="R896" s="131"/>
      <c r="S896" s="131"/>
      <c r="T896" s="131"/>
      <c r="Y896" s="131"/>
      <c r="Z896" s="131"/>
      <c r="AA896" s="131"/>
      <c r="AB896" s="131"/>
      <c r="AC896" s="131"/>
    </row>
    <row r="897" spans="5:29">
      <c r="E897" s="129"/>
      <c r="F897" s="129"/>
      <c r="G897" s="129"/>
      <c r="H897" s="129"/>
      <c r="I897" s="129"/>
      <c r="J897" s="129"/>
      <c r="Q897" s="131"/>
      <c r="R897" s="131"/>
      <c r="S897" s="131"/>
      <c r="T897" s="131"/>
      <c r="Y897" s="131"/>
      <c r="Z897" s="131"/>
      <c r="AA897" s="131"/>
      <c r="AB897" s="131"/>
      <c r="AC897" s="131"/>
    </row>
    <row r="898" spans="5:29">
      <c r="E898" s="129"/>
      <c r="F898" s="129"/>
      <c r="G898" s="129"/>
      <c r="H898" s="129"/>
      <c r="I898" s="129"/>
      <c r="J898" s="129"/>
      <c r="Q898" s="131"/>
      <c r="R898" s="131"/>
      <c r="S898" s="131"/>
      <c r="T898" s="131"/>
      <c r="Y898" s="131"/>
      <c r="Z898" s="131"/>
      <c r="AA898" s="131"/>
      <c r="AB898" s="131"/>
      <c r="AC898" s="131"/>
    </row>
    <row r="899" spans="5:29">
      <c r="E899" s="129"/>
      <c r="F899" s="129"/>
      <c r="G899" s="129"/>
      <c r="H899" s="129"/>
      <c r="I899" s="129"/>
      <c r="J899" s="129"/>
      <c r="Q899" s="131"/>
      <c r="R899" s="131"/>
      <c r="S899" s="131"/>
      <c r="T899" s="131"/>
      <c r="Y899" s="131"/>
      <c r="Z899" s="131"/>
      <c r="AA899" s="131"/>
      <c r="AB899" s="131"/>
      <c r="AC899" s="131"/>
    </row>
    <row r="900" spans="5:29">
      <c r="E900" s="129"/>
      <c r="F900" s="129"/>
      <c r="G900" s="129"/>
      <c r="H900" s="129"/>
      <c r="I900" s="129"/>
      <c r="J900" s="129"/>
      <c r="Q900" s="131"/>
      <c r="R900" s="131"/>
      <c r="S900" s="131"/>
      <c r="T900" s="131"/>
      <c r="Y900" s="131"/>
      <c r="Z900" s="131"/>
      <c r="AA900" s="131"/>
      <c r="AB900" s="131"/>
      <c r="AC900" s="131"/>
    </row>
    <row r="901" spans="5:29">
      <c r="E901" s="129"/>
      <c r="F901" s="129"/>
      <c r="G901" s="129"/>
      <c r="H901" s="129"/>
      <c r="I901" s="129"/>
      <c r="J901" s="129"/>
      <c r="Q901" s="131"/>
      <c r="R901" s="131"/>
      <c r="S901" s="131"/>
      <c r="T901" s="131"/>
      <c r="Y901" s="131"/>
      <c r="Z901" s="131"/>
      <c r="AA901" s="131"/>
      <c r="AB901" s="131"/>
      <c r="AC901" s="131"/>
    </row>
    <row r="902" spans="5:29">
      <c r="E902" s="129"/>
      <c r="F902" s="129"/>
      <c r="G902" s="129"/>
      <c r="H902" s="129"/>
      <c r="I902" s="129"/>
      <c r="J902" s="129"/>
      <c r="Q902" s="131"/>
      <c r="R902" s="131"/>
      <c r="S902" s="131"/>
      <c r="T902" s="131"/>
      <c r="Y902" s="131"/>
      <c r="Z902" s="131"/>
      <c r="AA902" s="131"/>
      <c r="AB902" s="131"/>
      <c r="AC902" s="131"/>
    </row>
    <row r="903" spans="5:29">
      <c r="E903" s="129"/>
      <c r="F903" s="129"/>
      <c r="G903" s="129"/>
      <c r="H903" s="129"/>
      <c r="I903" s="129"/>
      <c r="J903" s="129"/>
      <c r="Q903" s="131"/>
      <c r="R903" s="131"/>
      <c r="S903" s="131"/>
      <c r="T903" s="131"/>
      <c r="Y903" s="131"/>
      <c r="Z903" s="131"/>
      <c r="AA903" s="131"/>
      <c r="AB903" s="131"/>
      <c r="AC903" s="131"/>
    </row>
    <row r="904" spans="5:29">
      <c r="E904" s="129"/>
      <c r="F904" s="129"/>
      <c r="G904" s="129"/>
      <c r="H904" s="129"/>
      <c r="I904" s="129"/>
      <c r="J904" s="129"/>
      <c r="Q904" s="131"/>
      <c r="R904" s="131"/>
      <c r="S904" s="131"/>
      <c r="T904" s="131"/>
      <c r="Y904" s="131"/>
      <c r="Z904" s="131"/>
      <c r="AA904" s="131"/>
      <c r="AB904" s="131"/>
      <c r="AC904" s="131"/>
    </row>
    <row r="905" spans="5:29">
      <c r="E905" s="129"/>
      <c r="F905" s="129"/>
      <c r="G905" s="129"/>
      <c r="H905" s="129"/>
      <c r="I905" s="129"/>
      <c r="J905" s="129"/>
      <c r="Q905" s="131"/>
      <c r="R905" s="131"/>
      <c r="S905" s="131"/>
      <c r="T905" s="131"/>
      <c r="Y905" s="131"/>
      <c r="Z905" s="131"/>
      <c r="AA905" s="131"/>
      <c r="AB905" s="131"/>
      <c r="AC905" s="131"/>
    </row>
    <row r="906" spans="5:29">
      <c r="E906" s="129"/>
      <c r="F906" s="129"/>
      <c r="G906" s="129"/>
      <c r="H906" s="129"/>
      <c r="I906" s="129"/>
      <c r="J906" s="129"/>
      <c r="Q906" s="131"/>
      <c r="R906" s="131"/>
      <c r="S906" s="131"/>
      <c r="T906" s="131"/>
      <c r="Y906" s="131"/>
      <c r="Z906" s="131"/>
      <c r="AA906" s="131"/>
      <c r="AB906" s="131"/>
      <c r="AC906" s="131"/>
    </row>
    <row r="907" spans="5:29">
      <c r="E907" s="129"/>
      <c r="F907" s="129"/>
      <c r="G907" s="129"/>
      <c r="H907" s="129"/>
      <c r="I907" s="129"/>
      <c r="J907" s="129"/>
      <c r="Q907" s="131"/>
      <c r="R907" s="131"/>
      <c r="S907" s="131"/>
      <c r="T907" s="131"/>
      <c r="Y907" s="131"/>
      <c r="Z907" s="131"/>
      <c r="AA907" s="131"/>
      <c r="AB907" s="131"/>
      <c r="AC907" s="131"/>
    </row>
    <row r="908" spans="5:29">
      <c r="E908" s="129"/>
      <c r="F908" s="129"/>
      <c r="G908" s="129"/>
      <c r="H908" s="129"/>
      <c r="I908" s="129"/>
      <c r="J908" s="129"/>
      <c r="Q908" s="131"/>
      <c r="R908" s="131"/>
      <c r="S908" s="131"/>
      <c r="T908" s="131"/>
      <c r="Y908" s="131"/>
      <c r="Z908" s="131"/>
      <c r="AA908" s="131"/>
      <c r="AB908" s="131"/>
      <c r="AC908" s="131"/>
    </row>
    <row r="909" spans="5:29">
      <c r="E909" s="129"/>
      <c r="F909" s="129"/>
      <c r="G909" s="129"/>
      <c r="H909" s="129"/>
      <c r="I909" s="129"/>
      <c r="J909" s="129"/>
      <c r="Q909" s="131"/>
      <c r="R909" s="131"/>
      <c r="S909" s="131"/>
      <c r="T909" s="131"/>
      <c r="Y909" s="131"/>
      <c r="Z909" s="131"/>
      <c r="AA909" s="131"/>
      <c r="AB909" s="131"/>
      <c r="AC909" s="131"/>
    </row>
    <row r="910" spans="5:29">
      <c r="E910" s="129"/>
      <c r="F910" s="129"/>
      <c r="G910" s="129"/>
      <c r="H910" s="129"/>
      <c r="I910" s="129"/>
      <c r="J910" s="129"/>
      <c r="Q910" s="131"/>
      <c r="R910" s="131"/>
      <c r="S910" s="131"/>
      <c r="T910" s="131"/>
      <c r="Y910" s="131"/>
      <c r="Z910" s="131"/>
      <c r="AA910" s="131"/>
      <c r="AB910" s="131"/>
      <c r="AC910" s="131"/>
    </row>
    <row r="911" spans="5:29">
      <c r="E911" s="129"/>
      <c r="F911" s="129"/>
      <c r="G911" s="129"/>
      <c r="H911" s="129"/>
      <c r="I911" s="129"/>
      <c r="J911" s="129"/>
      <c r="Q911" s="131"/>
      <c r="R911" s="131"/>
      <c r="S911" s="131"/>
      <c r="T911" s="131"/>
      <c r="Y911" s="131"/>
      <c r="Z911" s="131"/>
      <c r="AA911" s="131"/>
      <c r="AB911" s="131"/>
      <c r="AC911" s="131"/>
    </row>
    <row r="912" spans="5:29">
      <c r="E912" s="129"/>
      <c r="F912" s="129"/>
      <c r="G912" s="129"/>
      <c r="H912" s="129"/>
      <c r="I912" s="129"/>
      <c r="J912" s="129"/>
      <c r="Q912" s="131"/>
      <c r="R912" s="131"/>
      <c r="S912" s="131"/>
      <c r="T912" s="131"/>
      <c r="Y912" s="131"/>
      <c r="Z912" s="131"/>
      <c r="AA912" s="131"/>
      <c r="AB912" s="131"/>
      <c r="AC912" s="131"/>
    </row>
    <row r="913" spans="5:29">
      <c r="E913" s="129"/>
      <c r="F913" s="129"/>
      <c r="G913" s="129"/>
      <c r="H913" s="129"/>
      <c r="I913" s="129"/>
      <c r="J913" s="129"/>
      <c r="Q913" s="131"/>
      <c r="R913" s="131"/>
      <c r="S913" s="131"/>
      <c r="T913" s="131"/>
      <c r="Y913" s="131"/>
      <c r="Z913" s="131"/>
      <c r="AA913" s="131"/>
      <c r="AB913" s="131"/>
      <c r="AC913" s="131"/>
    </row>
    <row r="914" spans="5:29">
      <c r="E914" s="129"/>
      <c r="F914" s="129"/>
      <c r="G914" s="129"/>
      <c r="H914" s="129"/>
      <c r="I914" s="129"/>
      <c r="J914" s="129"/>
      <c r="Q914" s="131"/>
      <c r="R914" s="131"/>
      <c r="S914" s="131"/>
      <c r="T914" s="131"/>
      <c r="Y914" s="131"/>
      <c r="Z914" s="131"/>
      <c r="AA914" s="131"/>
      <c r="AB914" s="131"/>
      <c r="AC914" s="131"/>
    </row>
    <row r="915" spans="5:29">
      <c r="E915" s="129"/>
      <c r="F915" s="129"/>
      <c r="G915" s="129"/>
      <c r="H915" s="129"/>
      <c r="I915" s="129"/>
      <c r="J915" s="129"/>
      <c r="Q915" s="131"/>
      <c r="R915" s="131"/>
      <c r="S915" s="131"/>
      <c r="T915" s="131"/>
      <c r="Y915" s="131"/>
      <c r="Z915" s="131"/>
      <c r="AA915" s="131"/>
      <c r="AB915" s="131"/>
      <c r="AC915" s="131"/>
    </row>
    <row r="916" spans="5:29">
      <c r="E916" s="129"/>
      <c r="F916" s="129"/>
      <c r="G916" s="129"/>
      <c r="H916" s="129"/>
      <c r="I916" s="129"/>
      <c r="J916" s="129"/>
      <c r="Q916" s="131"/>
      <c r="R916" s="131"/>
      <c r="S916" s="131"/>
      <c r="T916" s="131"/>
      <c r="Y916" s="131"/>
      <c r="Z916" s="131"/>
      <c r="AA916" s="131"/>
      <c r="AB916" s="131"/>
      <c r="AC916" s="131"/>
    </row>
    <row r="917" spans="5:29">
      <c r="E917" s="129"/>
      <c r="F917" s="129"/>
      <c r="G917" s="129"/>
      <c r="H917" s="129"/>
      <c r="I917" s="129"/>
      <c r="J917" s="129"/>
      <c r="Q917" s="131"/>
      <c r="R917" s="131"/>
      <c r="S917" s="131"/>
      <c r="T917" s="131"/>
      <c r="Y917" s="131"/>
      <c r="Z917" s="131"/>
      <c r="AA917" s="131"/>
      <c r="AB917" s="131"/>
      <c r="AC917" s="131"/>
    </row>
    <row r="918" spans="5:29">
      <c r="E918" s="129"/>
      <c r="F918" s="129"/>
      <c r="G918" s="129"/>
      <c r="H918" s="129"/>
      <c r="I918" s="129"/>
      <c r="J918" s="129"/>
      <c r="Q918" s="131"/>
      <c r="R918" s="131"/>
      <c r="S918" s="131"/>
      <c r="T918" s="131"/>
      <c r="Y918" s="131"/>
      <c r="Z918" s="131"/>
      <c r="AA918" s="131"/>
      <c r="AB918" s="131"/>
      <c r="AC918" s="131"/>
    </row>
    <row r="919" spans="5:29">
      <c r="E919" s="129"/>
      <c r="F919" s="129"/>
      <c r="G919" s="129"/>
      <c r="H919" s="129"/>
      <c r="I919" s="129"/>
      <c r="J919" s="129"/>
      <c r="Q919" s="131"/>
      <c r="R919" s="131"/>
      <c r="S919" s="131"/>
      <c r="T919" s="131"/>
      <c r="Y919" s="131"/>
      <c r="Z919" s="131"/>
      <c r="AA919" s="131"/>
      <c r="AB919" s="131"/>
      <c r="AC919" s="131"/>
    </row>
    <row r="920" spans="5:29">
      <c r="E920" s="129"/>
      <c r="F920" s="129"/>
      <c r="G920" s="129"/>
      <c r="H920" s="129"/>
      <c r="I920" s="129"/>
      <c r="J920" s="129"/>
      <c r="Q920" s="131"/>
      <c r="R920" s="131"/>
      <c r="S920" s="131"/>
      <c r="T920" s="131"/>
      <c r="Y920" s="131"/>
      <c r="Z920" s="131"/>
      <c r="AA920" s="131"/>
      <c r="AB920" s="131"/>
      <c r="AC920" s="131"/>
    </row>
    <row r="921" spans="5:29">
      <c r="E921" s="129"/>
      <c r="F921" s="129"/>
      <c r="G921" s="129"/>
      <c r="H921" s="129"/>
      <c r="I921" s="129"/>
      <c r="J921" s="129"/>
      <c r="Q921" s="131"/>
      <c r="R921" s="131"/>
      <c r="S921" s="131"/>
      <c r="T921" s="131"/>
      <c r="Y921" s="131"/>
      <c r="Z921" s="131"/>
      <c r="AA921" s="131"/>
      <c r="AB921" s="131"/>
      <c r="AC921" s="131"/>
    </row>
    <row r="922" spans="5:29">
      <c r="E922" s="129"/>
      <c r="F922" s="129"/>
      <c r="G922" s="129"/>
      <c r="H922" s="129"/>
      <c r="I922" s="129"/>
      <c r="J922" s="129"/>
      <c r="Q922" s="131"/>
      <c r="R922" s="131"/>
      <c r="S922" s="131"/>
      <c r="T922" s="131"/>
      <c r="Y922" s="131"/>
      <c r="Z922" s="131"/>
      <c r="AA922" s="131"/>
      <c r="AB922" s="131"/>
      <c r="AC922" s="131"/>
    </row>
    <row r="923" spans="5:29">
      <c r="E923" s="129"/>
      <c r="F923" s="129"/>
      <c r="G923" s="129"/>
      <c r="H923" s="129"/>
      <c r="I923" s="129"/>
      <c r="J923" s="129"/>
      <c r="Q923" s="131"/>
      <c r="R923" s="131"/>
      <c r="S923" s="131"/>
      <c r="T923" s="131"/>
      <c r="Y923" s="131"/>
      <c r="Z923" s="131"/>
      <c r="AA923" s="131"/>
      <c r="AB923" s="131"/>
      <c r="AC923" s="131"/>
    </row>
    <row r="924" spans="5:29">
      <c r="E924" s="129"/>
      <c r="F924" s="129"/>
      <c r="G924" s="129"/>
      <c r="H924" s="129"/>
      <c r="I924" s="129"/>
      <c r="J924" s="129"/>
      <c r="Q924" s="131"/>
      <c r="R924" s="131"/>
      <c r="S924" s="131"/>
      <c r="T924" s="131"/>
      <c r="Y924" s="131"/>
      <c r="Z924" s="131"/>
      <c r="AA924" s="131"/>
      <c r="AB924" s="131"/>
      <c r="AC924" s="131"/>
    </row>
    <row r="925" spans="5:29">
      <c r="E925" s="129"/>
      <c r="F925" s="129"/>
      <c r="G925" s="129"/>
      <c r="H925" s="129"/>
      <c r="I925" s="129"/>
      <c r="J925" s="129"/>
      <c r="Q925" s="131"/>
      <c r="R925" s="131"/>
      <c r="S925" s="131"/>
      <c r="T925" s="131"/>
      <c r="Y925" s="131"/>
      <c r="Z925" s="131"/>
      <c r="AA925" s="131"/>
      <c r="AB925" s="131"/>
      <c r="AC925" s="131"/>
    </row>
    <row r="926" spans="5:29">
      <c r="E926" s="129"/>
      <c r="F926" s="129"/>
      <c r="G926" s="129"/>
      <c r="H926" s="129"/>
      <c r="I926" s="129"/>
      <c r="J926" s="129"/>
      <c r="Q926" s="131"/>
      <c r="R926" s="131"/>
      <c r="S926" s="131"/>
      <c r="T926" s="131"/>
      <c r="Y926" s="131"/>
      <c r="Z926" s="131"/>
      <c r="AA926" s="131"/>
      <c r="AB926" s="131"/>
      <c r="AC926" s="131"/>
    </row>
    <row r="927" spans="5:29">
      <c r="E927" s="129"/>
      <c r="F927" s="129"/>
      <c r="G927" s="129"/>
      <c r="H927" s="129"/>
      <c r="I927" s="129"/>
      <c r="J927" s="129"/>
      <c r="Q927" s="131"/>
      <c r="R927" s="131"/>
      <c r="S927" s="131"/>
      <c r="T927" s="131"/>
      <c r="Y927" s="131"/>
      <c r="Z927" s="131"/>
      <c r="AA927" s="131"/>
      <c r="AB927" s="131"/>
      <c r="AC927" s="131"/>
    </row>
    <row r="928" spans="5:29">
      <c r="E928" s="129"/>
      <c r="F928" s="129"/>
      <c r="G928" s="129"/>
      <c r="H928" s="129"/>
      <c r="I928" s="129"/>
      <c r="J928" s="129"/>
      <c r="Q928" s="131"/>
      <c r="R928" s="131"/>
      <c r="S928" s="131"/>
      <c r="T928" s="131"/>
      <c r="Y928" s="131"/>
      <c r="Z928" s="131"/>
      <c r="AA928" s="131"/>
      <c r="AB928" s="131"/>
      <c r="AC928" s="131"/>
    </row>
    <row r="929" spans="5:29">
      <c r="E929" s="129"/>
      <c r="F929" s="129"/>
      <c r="G929" s="129"/>
      <c r="H929" s="129"/>
      <c r="I929" s="129"/>
      <c r="J929" s="129"/>
      <c r="Q929" s="131"/>
      <c r="R929" s="131"/>
      <c r="S929" s="131"/>
      <c r="T929" s="131"/>
      <c r="Y929" s="131"/>
      <c r="Z929" s="131"/>
      <c r="AA929" s="131"/>
      <c r="AB929" s="131"/>
      <c r="AC929" s="131"/>
    </row>
    <row r="930" spans="5:29">
      <c r="E930" s="129"/>
      <c r="F930" s="129"/>
      <c r="G930" s="129"/>
      <c r="H930" s="129"/>
      <c r="I930" s="129"/>
      <c r="J930" s="129"/>
      <c r="Q930" s="131"/>
      <c r="R930" s="131"/>
      <c r="S930" s="131"/>
      <c r="T930" s="131"/>
      <c r="Y930" s="131"/>
      <c r="Z930" s="131"/>
      <c r="AA930" s="131"/>
      <c r="AB930" s="131"/>
      <c r="AC930" s="131"/>
    </row>
    <row r="931" spans="5:29">
      <c r="E931" s="129"/>
      <c r="F931" s="129"/>
      <c r="G931" s="129"/>
      <c r="H931" s="129"/>
      <c r="I931" s="129"/>
      <c r="J931" s="129"/>
      <c r="Q931" s="131"/>
      <c r="R931" s="131"/>
      <c r="S931" s="131"/>
      <c r="T931" s="131"/>
      <c r="Y931" s="131"/>
      <c r="Z931" s="131"/>
      <c r="AA931" s="131"/>
      <c r="AB931" s="131"/>
      <c r="AC931" s="131"/>
    </row>
    <row r="932" spans="5:29">
      <c r="E932" s="129"/>
      <c r="F932" s="129"/>
      <c r="G932" s="129"/>
      <c r="H932" s="129"/>
      <c r="I932" s="129"/>
      <c r="J932" s="129"/>
      <c r="Q932" s="131"/>
      <c r="R932" s="131"/>
      <c r="S932" s="131"/>
      <c r="T932" s="131"/>
      <c r="Y932" s="131"/>
      <c r="Z932" s="131"/>
      <c r="AA932" s="131"/>
      <c r="AB932" s="131"/>
      <c r="AC932" s="131"/>
    </row>
    <row r="933" spans="5:29">
      <c r="E933" s="129"/>
      <c r="F933" s="129"/>
      <c r="G933" s="129"/>
      <c r="H933" s="129"/>
      <c r="I933" s="129"/>
      <c r="J933" s="129"/>
      <c r="Q933" s="131"/>
      <c r="R933" s="131"/>
      <c r="S933" s="131"/>
      <c r="T933" s="131"/>
      <c r="Y933" s="131"/>
      <c r="Z933" s="131"/>
      <c r="AA933" s="131"/>
      <c r="AB933" s="131"/>
      <c r="AC933" s="131"/>
    </row>
    <row r="934" spans="5:29">
      <c r="E934" s="129"/>
      <c r="F934" s="129"/>
      <c r="G934" s="129"/>
      <c r="H934" s="129"/>
      <c r="I934" s="129"/>
      <c r="J934" s="129"/>
      <c r="Q934" s="131"/>
      <c r="R934" s="131"/>
      <c r="S934" s="131"/>
      <c r="T934" s="131"/>
      <c r="Y934" s="131"/>
      <c r="Z934" s="131"/>
      <c r="AA934" s="131"/>
      <c r="AB934" s="131"/>
      <c r="AC934" s="131"/>
    </row>
    <row r="935" spans="5:29">
      <c r="E935" s="129"/>
      <c r="F935" s="129"/>
      <c r="G935" s="129"/>
      <c r="H935" s="129"/>
      <c r="I935" s="129"/>
      <c r="J935" s="129"/>
      <c r="Q935" s="131"/>
      <c r="R935" s="131"/>
      <c r="S935" s="131"/>
      <c r="T935" s="131"/>
      <c r="Y935" s="131"/>
      <c r="Z935" s="131"/>
      <c r="AA935" s="131"/>
      <c r="AB935" s="131"/>
      <c r="AC935" s="131"/>
    </row>
    <row r="936" spans="5:29">
      <c r="E936" s="129"/>
      <c r="F936" s="129"/>
      <c r="G936" s="129"/>
      <c r="H936" s="129"/>
      <c r="I936" s="129"/>
      <c r="J936" s="129"/>
      <c r="Q936" s="131"/>
      <c r="R936" s="131"/>
      <c r="S936" s="131"/>
      <c r="T936" s="131"/>
      <c r="Y936" s="131"/>
      <c r="Z936" s="131"/>
      <c r="AA936" s="131"/>
      <c r="AB936" s="131"/>
      <c r="AC936" s="131"/>
    </row>
    <row r="937" spans="5:29">
      <c r="E937" s="129"/>
      <c r="F937" s="129"/>
      <c r="G937" s="129"/>
      <c r="H937" s="129"/>
      <c r="I937" s="129"/>
      <c r="J937" s="129"/>
      <c r="Q937" s="131"/>
      <c r="R937" s="131"/>
      <c r="S937" s="131"/>
      <c r="T937" s="131"/>
      <c r="Y937" s="131"/>
      <c r="Z937" s="131"/>
      <c r="AA937" s="131"/>
      <c r="AB937" s="131"/>
      <c r="AC937" s="131"/>
    </row>
    <row r="938" spans="5:29">
      <c r="E938" s="129"/>
      <c r="F938" s="129"/>
      <c r="G938" s="129"/>
      <c r="H938" s="129"/>
      <c r="I938" s="129"/>
      <c r="J938" s="129"/>
      <c r="Q938" s="131"/>
      <c r="R938" s="131"/>
      <c r="S938" s="131"/>
      <c r="T938" s="131"/>
      <c r="Y938" s="131"/>
      <c r="Z938" s="131"/>
      <c r="AA938" s="131"/>
      <c r="AB938" s="131"/>
      <c r="AC938" s="131"/>
    </row>
    <row r="939" spans="5:29">
      <c r="E939" s="129"/>
      <c r="F939" s="129"/>
      <c r="G939" s="129"/>
      <c r="H939" s="129"/>
      <c r="I939" s="129"/>
      <c r="J939" s="129"/>
      <c r="Q939" s="131"/>
      <c r="R939" s="131"/>
      <c r="S939" s="131"/>
      <c r="T939" s="131"/>
      <c r="Y939" s="131"/>
      <c r="Z939" s="131"/>
      <c r="AA939" s="131"/>
      <c r="AB939" s="131"/>
      <c r="AC939" s="131"/>
    </row>
    <row r="940" spans="5:29">
      <c r="E940" s="129"/>
      <c r="F940" s="129"/>
      <c r="G940" s="129"/>
      <c r="H940" s="129"/>
      <c r="I940" s="129"/>
      <c r="J940" s="129"/>
      <c r="Q940" s="131"/>
      <c r="R940" s="131"/>
      <c r="S940" s="131"/>
      <c r="T940" s="131"/>
      <c r="Y940" s="131"/>
      <c r="Z940" s="131"/>
      <c r="AA940" s="131"/>
      <c r="AB940" s="131"/>
      <c r="AC940" s="131"/>
    </row>
    <row r="941" spans="5:29">
      <c r="E941" s="129"/>
      <c r="F941" s="129"/>
      <c r="G941" s="129"/>
      <c r="H941" s="129"/>
      <c r="I941" s="129"/>
      <c r="J941" s="129"/>
      <c r="Q941" s="131"/>
      <c r="R941" s="131"/>
      <c r="S941" s="131"/>
      <c r="T941" s="131"/>
      <c r="Y941" s="131"/>
      <c r="Z941" s="131"/>
      <c r="AA941" s="131"/>
      <c r="AB941" s="131"/>
      <c r="AC941" s="131"/>
    </row>
    <row r="942" spans="5:29">
      <c r="E942" s="129"/>
      <c r="F942" s="129"/>
      <c r="G942" s="129"/>
      <c r="H942" s="129"/>
      <c r="I942" s="129"/>
      <c r="J942" s="129"/>
      <c r="Q942" s="131"/>
      <c r="R942" s="131"/>
      <c r="S942" s="131"/>
      <c r="T942" s="131"/>
      <c r="Y942" s="131"/>
      <c r="Z942" s="131"/>
      <c r="AA942" s="131"/>
      <c r="AB942" s="131"/>
      <c r="AC942" s="131"/>
    </row>
    <row r="943" spans="5:29">
      <c r="E943" s="129"/>
      <c r="F943" s="129"/>
      <c r="G943" s="129"/>
      <c r="H943" s="129"/>
      <c r="I943" s="129"/>
      <c r="J943" s="129"/>
      <c r="Q943" s="131"/>
      <c r="R943" s="131"/>
      <c r="S943" s="131"/>
      <c r="T943" s="131"/>
      <c r="Y943" s="131"/>
      <c r="Z943" s="131"/>
      <c r="AA943" s="131"/>
      <c r="AB943" s="131"/>
      <c r="AC943" s="131"/>
    </row>
    <row r="944" spans="5:29">
      <c r="E944" s="129"/>
      <c r="F944" s="129"/>
      <c r="G944" s="129"/>
      <c r="H944" s="129"/>
      <c r="I944" s="129"/>
      <c r="J944" s="129"/>
      <c r="Q944" s="131"/>
      <c r="R944" s="131"/>
      <c r="S944" s="131"/>
      <c r="T944" s="131"/>
      <c r="Y944" s="131"/>
      <c r="Z944" s="131"/>
      <c r="AA944" s="131"/>
      <c r="AB944" s="131"/>
      <c r="AC944" s="131"/>
    </row>
    <row r="945" spans="5:29">
      <c r="E945" s="129"/>
      <c r="F945" s="129"/>
      <c r="G945" s="129"/>
      <c r="H945" s="129"/>
      <c r="I945" s="129"/>
      <c r="J945" s="129"/>
      <c r="Q945" s="131"/>
      <c r="R945" s="131"/>
      <c r="S945" s="131"/>
      <c r="T945" s="131"/>
      <c r="Y945" s="131"/>
      <c r="Z945" s="131"/>
      <c r="AA945" s="131"/>
      <c r="AB945" s="131"/>
      <c r="AC945" s="131"/>
    </row>
    <row r="946" spans="5:29">
      <c r="E946" s="129"/>
      <c r="F946" s="129"/>
      <c r="G946" s="129"/>
      <c r="H946" s="129"/>
      <c r="I946" s="129"/>
      <c r="J946" s="129"/>
      <c r="Q946" s="131"/>
      <c r="R946" s="131"/>
      <c r="S946" s="131"/>
      <c r="T946" s="131"/>
      <c r="Y946" s="131"/>
      <c r="Z946" s="131"/>
      <c r="AA946" s="131"/>
      <c r="AB946" s="131"/>
      <c r="AC946" s="131"/>
    </row>
    <row r="947" spans="5:29">
      <c r="E947" s="129"/>
      <c r="F947" s="129"/>
      <c r="G947" s="129"/>
      <c r="H947" s="129"/>
      <c r="I947" s="129"/>
      <c r="J947" s="129"/>
      <c r="Q947" s="131"/>
      <c r="R947" s="131"/>
      <c r="S947" s="131"/>
      <c r="T947" s="131"/>
      <c r="Y947" s="131"/>
      <c r="Z947" s="131"/>
      <c r="AA947" s="131"/>
      <c r="AB947" s="131"/>
      <c r="AC947" s="131"/>
    </row>
    <row r="948" spans="5:29">
      <c r="E948" s="129"/>
      <c r="F948" s="129"/>
      <c r="G948" s="129"/>
      <c r="H948" s="129"/>
      <c r="I948" s="129"/>
      <c r="J948" s="129"/>
      <c r="Q948" s="131"/>
      <c r="R948" s="131"/>
      <c r="S948" s="131"/>
      <c r="T948" s="131"/>
      <c r="Y948" s="131"/>
      <c r="Z948" s="131"/>
      <c r="AA948" s="131"/>
      <c r="AB948" s="131"/>
      <c r="AC948" s="131"/>
    </row>
    <row r="949" spans="5:29">
      <c r="E949" s="129"/>
      <c r="F949" s="129"/>
      <c r="G949" s="129"/>
      <c r="H949" s="129"/>
      <c r="I949" s="129"/>
      <c r="J949" s="129"/>
      <c r="Q949" s="131"/>
      <c r="R949" s="131"/>
      <c r="S949" s="131"/>
      <c r="T949" s="131"/>
      <c r="Y949" s="131"/>
      <c r="Z949" s="131"/>
      <c r="AA949" s="131"/>
      <c r="AB949" s="131"/>
      <c r="AC949" s="131"/>
    </row>
    <row r="950" spans="5:29">
      <c r="E950" s="129"/>
      <c r="F950" s="129"/>
      <c r="G950" s="129"/>
      <c r="H950" s="129"/>
      <c r="I950" s="129"/>
      <c r="J950" s="129"/>
      <c r="Q950" s="131"/>
      <c r="R950" s="131"/>
      <c r="S950" s="131"/>
      <c r="T950" s="131"/>
      <c r="Y950" s="131"/>
      <c r="Z950" s="131"/>
      <c r="AA950" s="131"/>
      <c r="AB950" s="131"/>
      <c r="AC950" s="131"/>
    </row>
    <row r="951" spans="5:29">
      <c r="E951" s="129"/>
      <c r="F951" s="129"/>
      <c r="G951" s="129"/>
      <c r="H951" s="129"/>
      <c r="I951" s="129"/>
      <c r="J951" s="129"/>
      <c r="Q951" s="131"/>
      <c r="R951" s="131"/>
      <c r="S951" s="131"/>
      <c r="T951" s="131"/>
      <c r="Y951" s="131"/>
      <c r="Z951" s="131"/>
      <c r="AA951" s="131"/>
      <c r="AB951" s="131"/>
      <c r="AC951" s="131"/>
    </row>
    <row r="952" spans="5:29">
      <c r="E952" s="129"/>
      <c r="F952" s="129"/>
      <c r="G952" s="129"/>
      <c r="H952" s="129"/>
      <c r="I952" s="129"/>
      <c r="J952" s="129"/>
      <c r="Q952" s="131"/>
      <c r="R952" s="131"/>
      <c r="S952" s="131"/>
      <c r="T952" s="131"/>
      <c r="Y952" s="131"/>
      <c r="Z952" s="131"/>
      <c r="AA952" s="131"/>
      <c r="AB952" s="131"/>
      <c r="AC952" s="131"/>
    </row>
    <row r="953" spans="5:29">
      <c r="E953" s="129"/>
      <c r="F953" s="129"/>
      <c r="G953" s="129"/>
      <c r="H953" s="129"/>
      <c r="I953" s="129"/>
      <c r="J953" s="129"/>
      <c r="Q953" s="131"/>
      <c r="R953" s="131"/>
      <c r="S953" s="131"/>
      <c r="T953" s="131"/>
      <c r="Y953" s="131"/>
      <c r="Z953" s="131"/>
      <c r="AA953" s="131"/>
      <c r="AB953" s="131"/>
      <c r="AC953" s="131"/>
    </row>
    <row r="954" spans="5:29">
      <c r="E954" s="129"/>
      <c r="F954" s="129"/>
      <c r="G954" s="129"/>
      <c r="H954" s="129"/>
      <c r="I954" s="129"/>
      <c r="J954" s="129"/>
      <c r="Q954" s="131"/>
      <c r="R954" s="131"/>
      <c r="S954" s="131"/>
      <c r="T954" s="131"/>
      <c r="Y954" s="131"/>
      <c r="Z954" s="131"/>
      <c r="AA954" s="131"/>
      <c r="AB954" s="131"/>
      <c r="AC954" s="131"/>
    </row>
    <row r="955" spans="5:29">
      <c r="E955" s="129"/>
      <c r="F955" s="129"/>
      <c r="G955" s="129"/>
      <c r="H955" s="129"/>
      <c r="I955" s="129"/>
      <c r="J955" s="129"/>
      <c r="Q955" s="131"/>
      <c r="R955" s="131"/>
      <c r="S955" s="131"/>
      <c r="T955" s="131"/>
      <c r="Y955" s="131"/>
      <c r="Z955" s="131"/>
      <c r="AA955" s="131"/>
      <c r="AB955" s="131"/>
      <c r="AC955" s="131"/>
    </row>
    <row r="956" spans="5:29">
      <c r="E956" s="129"/>
      <c r="F956" s="129"/>
      <c r="G956" s="129"/>
      <c r="H956" s="129"/>
      <c r="I956" s="129"/>
      <c r="J956" s="129"/>
      <c r="Q956" s="131"/>
      <c r="R956" s="131"/>
      <c r="S956" s="131"/>
      <c r="T956" s="131"/>
      <c r="Y956" s="131"/>
      <c r="Z956" s="131"/>
      <c r="AA956" s="131"/>
      <c r="AB956" s="131"/>
      <c r="AC956" s="131"/>
    </row>
    <row r="957" spans="5:29">
      <c r="E957" s="129"/>
      <c r="F957" s="129"/>
      <c r="G957" s="129"/>
      <c r="H957" s="129"/>
      <c r="I957" s="129"/>
      <c r="J957" s="129"/>
      <c r="Q957" s="131"/>
      <c r="R957" s="131"/>
      <c r="S957" s="131"/>
      <c r="T957" s="131"/>
      <c r="Y957" s="131"/>
      <c r="Z957" s="131"/>
      <c r="AA957" s="131"/>
      <c r="AB957" s="131"/>
      <c r="AC957" s="131"/>
    </row>
    <row r="958" spans="5:29">
      <c r="E958" s="129"/>
      <c r="F958" s="129"/>
      <c r="G958" s="129"/>
      <c r="H958" s="129"/>
      <c r="I958" s="129"/>
      <c r="J958" s="129"/>
      <c r="Q958" s="131"/>
      <c r="R958" s="131"/>
      <c r="S958" s="131"/>
      <c r="T958" s="131"/>
      <c r="Y958" s="131"/>
      <c r="Z958" s="131"/>
      <c r="AA958" s="131"/>
      <c r="AB958" s="131"/>
      <c r="AC958" s="131"/>
    </row>
    <row r="959" spans="5:29">
      <c r="E959" s="129"/>
      <c r="F959" s="129"/>
      <c r="G959" s="129"/>
      <c r="H959" s="129"/>
      <c r="I959" s="129"/>
      <c r="J959" s="129"/>
      <c r="Q959" s="131"/>
      <c r="R959" s="131"/>
      <c r="S959" s="131"/>
      <c r="T959" s="131"/>
      <c r="Y959" s="131"/>
      <c r="Z959" s="131"/>
      <c r="AA959" s="131"/>
      <c r="AB959" s="131"/>
      <c r="AC959" s="131"/>
    </row>
    <row r="960" spans="5:29">
      <c r="E960" s="129"/>
      <c r="F960" s="129"/>
      <c r="G960" s="129"/>
      <c r="H960" s="129"/>
      <c r="I960" s="129"/>
      <c r="J960" s="129"/>
      <c r="Q960" s="131"/>
      <c r="R960" s="131"/>
      <c r="S960" s="131"/>
      <c r="T960" s="131"/>
      <c r="Y960" s="131"/>
      <c r="Z960" s="131"/>
      <c r="AA960" s="131"/>
      <c r="AB960" s="131"/>
      <c r="AC960" s="131"/>
    </row>
    <row r="961" spans="5:29">
      <c r="E961" s="129"/>
      <c r="F961" s="129"/>
      <c r="G961" s="129"/>
      <c r="H961" s="129"/>
      <c r="I961" s="129"/>
      <c r="J961" s="129"/>
      <c r="Q961" s="131"/>
      <c r="R961" s="131"/>
      <c r="S961" s="131"/>
      <c r="T961" s="131"/>
      <c r="Y961" s="131"/>
      <c r="Z961" s="131"/>
      <c r="AA961" s="131"/>
      <c r="AB961" s="131"/>
      <c r="AC961" s="131"/>
    </row>
    <row r="962" spans="5:29">
      <c r="E962" s="129"/>
      <c r="F962" s="129"/>
      <c r="G962" s="129"/>
      <c r="H962" s="129"/>
      <c r="I962" s="129"/>
      <c r="J962" s="129"/>
      <c r="Q962" s="131"/>
      <c r="R962" s="131"/>
      <c r="S962" s="131"/>
      <c r="T962" s="131"/>
      <c r="Y962" s="131"/>
      <c r="Z962" s="131"/>
      <c r="AA962" s="131"/>
      <c r="AB962" s="131"/>
      <c r="AC962" s="131"/>
    </row>
    <row r="963" spans="5:29">
      <c r="E963" s="129"/>
      <c r="F963" s="129"/>
      <c r="G963" s="129"/>
      <c r="H963" s="129"/>
      <c r="I963" s="129"/>
      <c r="J963" s="129"/>
      <c r="Q963" s="131"/>
      <c r="R963" s="131"/>
      <c r="S963" s="131"/>
      <c r="T963" s="131"/>
      <c r="Y963" s="131"/>
      <c r="Z963" s="131"/>
      <c r="AA963" s="131"/>
      <c r="AB963" s="131"/>
      <c r="AC963" s="131"/>
    </row>
    <row r="964" spans="5:29">
      <c r="E964" s="129"/>
      <c r="F964" s="129"/>
      <c r="G964" s="129"/>
      <c r="H964" s="129"/>
      <c r="I964" s="129"/>
      <c r="J964" s="129"/>
      <c r="Q964" s="131"/>
      <c r="R964" s="131"/>
      <c r="S964" s="131"/>
      <c r="T964" s="131"/>
      <c r="Y964" s="131"/>
      <c r="Z964" s="131"/>
      <c r="AA964" s="131"/>
      <c r="AB964" s="131"/>
      <c r="AC964" s="131"/>
    </row>
    <row r="965" spans="5:29">
      <c r="E965" s="129"/>
      <c r="F965" s="129"/>
      <c r="G965" s="129"/>
      <c r="H965" s="129"/>
      <c r="I965" s="129"/>
      <c r="J965" s="129"/>
      <c r="Q965" s="131"/>
      <c r="R965" s="131"/>
      <c r="S965" s="131"/>
      <c r="T965" s="131"/>
      <c r="Y965" s="131"/>
      <c r="Z965" s="131"/>
      <c r="AA965" s="131"/>
      <c r="AB965" s="131"/>
      <c r="AC965" s="131"/>
    </row>
    <row r="966" spans="5:29">
      <c r="E966" s="129"/>
      <c r="F966" s="129"/>
      <c r="G966" s="129"/>
      <c r="H966" s="129"/>
      <c r="I966" s="129"/>
      <c r="J966" s="129"/>
      <c r="Q966" s="131"/>
      <c r="R966" s="131"/>
      <c r="S966" s="131"/>
      <c r="T966" s="131"/>
      <c r="Y966" s="131"/>
      <c r="Z966" s="131"/>
      <c r="AA966" s="131"/>
      <c r="AB966" s="131"/>
      <c r="AC966" s="131"/>
    </row>
    <row r="967" spans="5:29">
      <c r="E967" s="129"/>
      <c r="F967" s="129"/>
      <c r="G967" s="129"/>
      <c r="H967" s="129"/>
      <c r="I967" s="129"/>
      <c r="J967" s="129"/>
      <c r="Q967" s="131"/>
      <c r="R967" s="131"/>
      <c r="S967" s="131"/>
      <c r="T967" s="131"/>
      <c r="Y967" s="131"/>
      <c r="Z967" s="131"/>
      <c r="AA967" s="131"/>
      <c r="AB967" s="131"/>
      <c r="AC967" s="131"/>
    </row>
    <row r="968" spans="5:29">
      <c r="E968" s="129"/>
      <c r="F968" s="129"/>
      <c r="G968" s="129"/>
      <c r="H968" s="129"/>
      <c r="I968" s="129"/>
      <c r="J968" s="129"/>
      <c r="Q968" s="131"/>
      <c r="R968" s="131"/>
      <c r="S968" s="131"/>
      <c r="T968" s="131"/>
      <c r="Y968" s="131"/>
      <c r="Z968" s="131"/>
      <c r="AA968" s="131"/>
      <c r="AB968" s="131"/>
      <c r="AC968" s="131"/>
    </row>
    <row r="969" spans="5:29">
      <c r="E969" s="129"/>
      <c r="F969" s="129"/>
      <c r="G969" s="129"/>
      <c r="H969" s="129"/>
      <c r="I969" s="129"/>
      <c r="J969" s="129"/>
      <c r="Q969" s="131"/>
      <c r="R969" s="131"/>
      <c r="S969" s="131"/>
      <c r="T969" s="131"/>
      <c r="Y969" s="131"/>
      <c r="Z969" s="131"/>
      <c r="AA969" s="131"/>
      <c r="AB969" s="131"/>
      <c r="AC969" s="131"/>
    </row>
    <row r="970" spans="5:29">
      <c r="E970" s="129"/>
      <c r="F970" s="129"/>
      <c r="G970" s="129"/>
      <c r="H970" s="129"/>
      <c r="I970" s="129"/>
      <c r="J970" s="129"/>
      <c r="Q970" s="131"/>
      <c r="R970" s="131"/>
      <c r="S970" s="131"/>
      <c r="T970" s="131"/>
      <c r="Y970" s="131"/>
      <c r="Z970" s="131"/>
      <c r="AA970" s="131"/>
      <c r="AB970" s="131"/>
      <c r="AC970" s="131"/>
    </row>
    <row r="971" spans="5:29">
      <c r="E971" s="129"/>
      <c r="F971" s="129"/>
      <c r="G971" s="129"/>
      <c r="H971" s="129"/>
      <c r="I971" s="129"/>
      <c r="J971" s="129"/>
      <c r="Q971" s="131"/>
      <c r="R971" s="131"/>
      <c r="S971" s="131"/>
      <c r="T971" s="131"/>
      <c r="Y971" s="131"/>
      <c r="Z971" s="131"/>
      <c r="AA971" s="131"/>
      <c r="AB971" s="131"/>
      <c r="AC971" s="131"/>
    </row>
    <row r="972" spans="5:29">
      <c r="E972" s="129"/>
      <c r="F972" s="129"/>
      <c r="G972" s="129"/>
      <c r="H972" s="129"/>
      <c r="I972" s="129"/>
      <c r="J972" s="129"/>
      <c r="Q972" s="131"/>
      <c r="R972" s="131"/>
      <c r="S972" s="131"/>
      <c r="T972" s="131"/>
      <c r="Y972" s="131"/>
      <c r="Z972" s="131"/>
      <c r="AA972" s="131"/>
      <c r="AB972" s="131"/>
      <c r="AC972" s="131"/>
    </row>
    <row r="973" spans="5:29">
      <c r="E973" s="129"/>
      <c r="F973" s="129"/>
      <c r="G973" s="129"/>
      <c r="H973" s="129"/>
      <c r="I973" s="129"/>
      <c r="J973" s="129"/>
      <c r="Q973" s="131"/>
      <c r="R973" s="131"/>
      <c r="S973" s="131"/>
      <c r="T973" s="131"/>
      <c r="Y973" s="131"/>
      <c r="Z973" s="131"/>
      <c r="AA973" s="131"/>
      <c r="AB973" s="131"/>
      <c r="AC973" s="131"/>
    </row>
    <row r="974" spans="5:29">
      <c r="E974" s="129"/>
      <c r="F974" s="129"/>
      <c r="G974" s="129"/>
      <c r="H974" s="129"/>
      <c r="I974" s="129"/>
      <c r="J974" s="129"/>
      <c r="Q974" s="131"/>
      <c r="R974" s="131"/>
      <c r="S974" s="131"/>
      <c r="T974" s="131"/>
      <c r="Y974" s="131"/>
      <c r="Z974" s="131"/>
      <c r="AA974" s="131"/>
      <c r="AB974" s="131"/>
      <c r="AC974" s="131"/>
    </row>
    <row r="975" spans="5:29">
      <c r="E975" s="129"/>
      <c r="F975" s="129"/>
      <c r="G975" s="129"/>
      <c r="H975" s="129"/>
      <c r="I975" s="129"/>
      <c r="J975" s="129"/>
      <c r="Q975" s="131"/>
      <c r="R975" s="131"/>
      <c r="S975" s="131"/>
      <c r="T975" s="131"/>
      <c r="Y975" s="131"/>
      <c r="Z975" s="131"/>
      <c r="AA975" s="131"/>
      <c r="AB975" s="131"/>
      <c r="AC975" s="131"/>
    </row>
    <row r="976" spans="5:29">
      <c r="E976" s="129"/>
      <c r="F976" s="129"/>
      <c r="G976" s="129"/>
      <c r="H976" s="129"/>
      <c r="I976" s="129"/>
      <c r="J976" s="129"/>
      <c r="Q976" s="131"/>
      <c r="R976" s="131"/>
      <c r="S976" s="131"/>
      <c r="T976" s="131"/>
      <c r="Y976" s="131"/>
      <c r="Z976" s="131"/>
      <c r="AA976" s="131"/>
      <c r="AB976" s="131"/>
      <c r="AC976" s="131"/>
    </row>
    <row r="977" spans="5:29">
      <c r="E977" s="129"/>
      <c r="F977" s="129"/>
      <c r="G977" s="129"/>
      <c r="H977" s="129"/>
      <c r="I977" s="129"/>
      <c r="J977" s="129"/>
      <c r="Q977" s="131"/>
      <c r="R977" s="131"/>
      <c r="S977" s="131"/>
      <c r="T977" s="131"/>
      <c r="Y977" s="131"/>
      <c r="Z977" s="131"/>
      <c r="AA977" s="131"/>
      <c r="AB977" s="131"/>
      <c r="AC977" s="131"/>
    </row>
    <row r="978" spans="5:29">
      <c r="E978" s="129"/>
      <c r="F978" s="129"/>
      <c r="G978" s="129"/>
      <c r="H978" s="129"/>
      <c r="I978" s="129"/>
      <c r="J978" s="129"/>
      <c r="Q978" s="131"/>
      <c r="R978" s="131"/>
      <c r="S978" s="131"/>
      <c r="T978" s="131"/>
      <c r="Y978" s="131"/>
      <c r="Z978" s="131"/>
      <c r="AA978" s="131"/>
      <c r="AB978" s="131"/>
      <c r="AC978" s="131"/>
    </row>
    <row r="979" spans="5:29">
      <c r="E979" s="129"/>
      <c r="F979" s="129"/>
      <c r="G979" s="129"/>
      <c r="H979" s="129"/>
      <c r="I979" s="129"/>
      <c r="J979" s="129"/>
      <c r="Q979" s="131"/>
      <c r="R979" s="131"/>
      <c r="S979" s="131"/>
      <c r="T979" s="131"/>
      <c r="Y979" s="131"/>
      <c r="Z979" s="131"/>
      <c r="AA979" s="131"/>
      <c r="AB979" s="131"/>
      <c r="AC979" s="131"/>
    </row>
    <row r="980" spans="5:29">
      <c r="E980" s="129"/>
      <c r="F980" s="129"/>
      <c r="G980" s="129"/>
      <c r="H980" s="129"/>
      <c r="I980" s="129"/>
      <c r="J980" s="129"/>
      <c r="Q980" s="131"/>
      <c r="R980" s="131"/>
      <c r="S980" s="131"/>
      <c r="T980" s="131"/>
      <c r="Y980" s="131"/>
      <c r="Z980" s="131"/>
      <c r="AA980" s="131"/>
      <c r="AB980" s="131"/>
      <c r="AC980" s="131"/>
    </row>
    <row r="981" spans="5:29">
      <c r="E981" s="129"/>
      <c r="F981" s="129"/>
      <c r="G981" s="129"/>
      <c r="H981" s="129"/>
      <c r="I981" s="129"/>
      <c r="J981" s="129"/>
      <c r="Q981" s="131"/>
      <c r="R981" s="131"/>
      <c r="S981" s="131"/>
      <c r="T981" s="131"/>
      <c r="Y981" s="131"/>
      <c r="Z981" s="131"/>
      <c r="AA981" s="131"/>
      <c r="AB981" s="131"/>
      <c r="AC981" s="131"/>
    </row>
    <row r="982" spans="5:29">
      <c r="E982" s="129"/>
      <c r="F982" s="129"/>
      <c r="G982" s="129"/>
      <c r="H982" s="129"/>
      <c r="I982" s="129"/>
      <c r="J982" s="129"/>
      <c r="Q982" s="131"/>
      <c r="R982" s="131"/>
      <c r="S982" s="131"/>
      <c r="T982" s="131"/>
      <c r="Y982" s="131"/>
      <c r="Z982" s="131"/>
      <c r="AA982" s="131"/>
      <c r="AB982" s="131"/>
      <c r="AC982" s="131"/>
    </row>
    <row r="983" spans="5:29">
      <c r="E983" s="129"/>
      <c r="F983" s="129"/>
      <c r="G983" s="129"/>
      <c r="H983" s="129"/>
      <c r="I983" s="129"/>
      <c r="J983" s="129"/>
      <c r="Q983" s="131"/>
      <c r="R983" s="131"/>
      <c r="S983" s="131"/>
      <c r="T983" s="131"/>
      <c r="Y983" s="131"/>
      <c r="Z983" s="131"/>
      <c r="AA983" s="131"/>
      <c r="AB983" s="131"/>
      <c r="AC983" s="131"/>
    </row>
    <row r="984" spans="5:29">
      <c r="E984" s="129"/>
      <c r="F984" s="129"/>
      <c r="G984" s="129"/>
      <c r="H984" s="129"/>
      <c r="I984" s="129"/>
      <c r="J984" s="129"/>
      <c r="Q984" s="131"/>
      <c r="R984" s="131"/>
      <c r="S984" s="131"/>
      <c r="T984" s="131"/>
      <c r="Y984" s="131"/>
      <c r="Z984" s="131"/>
      <c r="AA984" s="131"/>
      <c r="AB984" s="131"/>
      <c r="AC984" s="131"/>
    </row>
    <row r="985" spans="5:29">
      <c r="E985" s="129"/>
      <c r="F985" s="129"/>
      <c r="G985" s="129"/>
      <c r="H985" s="129"/>
      <c r="I985" s="129"/>
      <c r="J985" s="129"/>
      <c r="Q985" s="131"/>
      <c r="R985" s="131"/>
      <c r="S985" s="131"/>
      <c r="T985" s="131"/>
      <c r="Y985" s="131"/>
      <c r="Z985" s="131"/>
      <c r="AA985" s="131"/>
      <c r="AB985" s="131"/>
      <c r="AC985" s="131"/>
    </row>
    <row r="986" spans="5:29">
      <c r="E986" s="129"/>
      <c r="F986" s="129"/>
      <c r="G986" s="129"/>
      <c r="H986" s="129"/>
      <c r="I986" s="129"/>
      <c r="J986" s="129"/>
      <c r="Q986" s="131"/>
      <c r="R986" s="131"/>
      <c r="S986" s="131"/>
      <c r="T986" s="131"/>
      <c r="Y986" s="131"/>
      <c r="Z986" s="131"/>
      <c r="AA986" s="131"/>
      <c r="AB986" s="131"/>
      <c r="AC986" s="131"/>
    </row>
    <row r="987" spans="5:29">
      <c r="E987" s="129"/>
      <c r="F987" s="129"/>
      <c r="G987" s="129"/>
      <c r="H987" s="129"/>
      <c r="I987" s="129"/>
      <c r="J987" s="129"/>
      <c r="Q987" s="131"/>
      <c r="R987" s="131"/>
      <c r="S987" s="131"/>
      <c r="T987" s="131"/>
      <c r="Y987" s="131"/>
      <c r="Z987" s="131"/>
      <c r="AA987" s="131"/>
      <c r="AB987" s="131"/>
      <c r="AC987" s="131"/>
    </row>
    <row r="988" spans="5:29">
      <c r="E988" s="129"/>
      <c r="F988" s="129"/>
      <c r="G988" s="129"/>
      <c r="H988" s="129"/>
      <c r="I988" s="129"/>
      <c r="J988" s="129"/>
      <c r="Q988" s="131"/>
      <c r="R988" s="131"/>
      <c r="S988" s="131"/>
      <c r="T988" s="131"/>
      <c r="Y988" s="131"/>
      <c r="Z988" s="131"/>
      <c r="AA988" s="131"/>
      <c r="AB988" s="131"/>
      <c r="AC988" s="131"/>
    </row>
    <row r="989" spans="5:29">
      <c r="E989" s="129"/>
      <c r="F989" s="129"/>
      <c r="G989" s="129"/>
      <c r="H989" s="129"/>
      <c r="I989" s="129"/>
      <c r="J989" s="129"/>
      <c r="Q989" s="131"/>
      <c r="R989" s="131"/>
      <c r="S989" s="131"/>
      <c r="T989" s="131"/>
      <c r="Y989" s="131"/>
      <c r="Z989" s="131"/>
      <c r="AA989" s="131"/>
      <c r="AB989" s="131"/>
      <c r="AC989" s="131"/>
    </row>
    <row r="990" spans="5:29">
      <c r="E990" s="129"/>
      <c r="F990" s="129"/>
      <c r="G990" s="129"/>
      <c r="H990" s="129"/>
      <c r="I990" s="129"/>
      <c r="J990" s="129"/>
      <c r="Q990" s="131"/>
      <c r="R990" s="131"/>
      <c r="S990" s="131"/>
      <c r="T990" s="131"/>
      <c r="Y990" s="131"/>
      <c r="Z990" s="131"/>
      <c r="AA990" s="131"/>
      <c r="AB990" s="131"/>
      <c r="AC990" s="131"/>
    </row>
    <row r="991" spans="5:29">
      <c r="E991" s="129"/>
      <c r="F991" s="129"/>
      <c r="G991" s="129"/>
      <c r="H991" s="129"/>
      <c r="I991" s="129"/>
      <c r="J991" s="129"/>
      <c r="Q991" s="131"/>
      <c r="R991" s="131"/>
      <c r="S991" s="131"/>
      <c r="T991" s="131"/>
      <c r="Y991" s="131"/>
      <c r="Z991" s="131"/>
      <c r="AA991" s="131"/>
      <c r="AB991" s="131"/>
      <c r="AC991" s="131"/>
    </row>
    <row r="992" spans="5:29">
      <c r="E992" s="129"/>
      <c r="F992" s="129"/>
      <c r="G992" s="129"/>
      <c r="H992" s="129"/>
      <c r="I992" s="129"/>
      <c r="J992" s="129"/>
      <c r="Q992" s="131"/>
      <c r="R992" s="131"/>
      <c r="S992" s="131"/>
      <c r="T992" s="131"/>
      <c r="Y992" s="131"/>
      <c r="Z992" s="131"/>
      <c r="AA992" s="131"/>
      <c r="AB992" s="131"/>
      <c r="AC992" s="131"/>
    </row>
    <row r="993" spans="5:29">
      <c r="E993" s="129"/>
      <c r="F993" s="129"/>
      <c r="G993" s="129"/>
      <c r="H993" s="129"/>
      <c r="I993" s="129"/>
      <c r="J993" s="129"/>
      <c r="Q993" s="131"/>
      <c r="R993" s="131"/>
      <c r="S993" s="131"/>
      <c r="T993" s="131"/>
      <c r="Y993" s="131"/>
      <c r="Z993" s="131"/>
      <c r="AA993" s="131"/>
      <c r="AB993" s="131"/>
      <c r="AC993" s="131"/>
    </row>
    <row r="994" spans="5:29">
      <c r="E994" s="129"/>
      <c r="F994" s="129"/>
      <c r="G994" s="129"/>
      <c r="H994" s="129"/>
      <c r="I994" s="129"/>
      <c r="J994" s="129"/>
      <c r="Q994" s="131"/>
      <c r="R994" s="131"/>
      <c r="S994" s="131"/>
      <c r="T994" s="131"/>
      <c r="Y994" s="131"/>
      <c r="Z994" s="131"/>
      <c r="AA994" s="131"/>
      <c r="AB994" s="131"/>
      <c r="AC994" s="131"/>
    </row>
    <row r="995" spans="5:29">
      <c r="E995" s="129"/>
      <c r="F995" s="129"/>
      <c r="G995" s="129"/>
      <c r="H995" s="129"/>
      <c r="I995" s="129"/>
      <c r="J995" s="129"/>
      <c r="Q995" s="131"/>
      <c r="R995" s="131"/>
      <c r="S995" s="131"/>
      <c r="T995" s="131"/>
      <c r="Y995" s="131"/>
      <c r="Z995" s="131"/>
      <c r="AA995" s="131"/>
      <c r="AB995" s="131"/>
      <c r="AC995" s="131"/>
    </row>
    <row r="996" spans="5:29">
      <c r="E996" s="129"/>
      <c r="F996" s="129"/>
      <c r="G996" s="129"/>
      <c r="H996" s="129"/>
      <c r="I996" s="129"/>
      <c r="J996" s="129"/>
      <c r="Q996" s="131"/>
      <c r="R996" s="131"/>
      <c r="S996" s="131"/>
      <c r="T996" s="131"/>
      <c r="Y996" s="131"/>
      <c r="Z996" s="131"/>
      <c r="AA996" s="131"/>
      <c r="AB996" s="131"/>
      <c r="AC996" s="131"/>
    </row>
    <row r="997" spans="5:29">
      <c r="E997" s="129"/>
      <c r="F997" s="129"/>
      <c r="G997" s="129"/>
      <c r="H997" s="129"/>
      <c r="I997" s="129"/>
      <c r="J997" s="129"/>
      <c r="Q997" s="131"/>
      <c r="R997" s="131"/>
      <c r="S997" s="131"/>
      <c r="T997" s="131"/>
      <c r="Y997" s="131"/>
      <c r="Z997" s="131"/>
      <c r="AA997" s="131"/>
      <c r="AB997" s="131"/>
      <c r="AC997" s="131"/>
    </row>
    <row r="998" spans="5:29">
      <c r="E998" s="129"/>
      <c r="F998" s="129"/>
      <c r="G998" s="129"/>
      <c r="H998" s="129"/>
      <c r="I998" s="129"/>
      <c r="J998" s="129"/>
      <c r="Q998" s="131"/>
      <c r="R998" s="131"/>
      <c r="S998" s="131"/>
      <c r="T998" s="131"/>
      <c r="Y998" s="131"/>
      <c r="Z998" s="131"/>
      <c r="AA998" s="131"/>
      <c r="AB998" s="131"/>
      <c r="AC998" s="131"/>
    </row>
    <row r="999" spans="5:29">
      <c r="E999" s="129"/>
      <c r="F999" s="129"/>
      <c r="G999" s="129"/>
      <c r="H999" s="129"/>
      <c r="I999" s="129"/>
      <c r="J999" s="129"/>
      <c r="Q999" s="131"/>
      <c r="R999" s="131"/>
      <c r="S999" s="131"/>
      <c r="T999" s="131"/>
      <c r="Y999" s="131"/>
      <c r="Z999" s="131"/>
      <c r="AA999" s="131"/>
      <c r="AB999" s="131"/>
      <c r="AC999" s="131"/>
    </row>
    <row r="1000" spans="5:29">
      <c r="E1000" s="129"/>
      <c r="F1000" s="129"/>
      <c r="G1000" s="129"/>
      <c r="H1000" s="129"/>
      <c r="I1000" s="129"/>
      <c r="J1000" s="129"/>
      <c r="Q1000" s="131"/>
      <c r="R1000" s="131"/>
      <c r="S1000" s="131"/>
      <c r="T1000" s="131"/>
      <c r="Y1000" s="131"/>
      <c r="Z1000" s="131"/>
      <c r="AA1000" s="131"/>
      <c r="AB1000" s="131"/>
      <c r="AC1000" s="1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68"/>
  <sheetViews>
    <sheetView workbookViewId="0"/>
  </sheetViews>
  <sheetFormatPr defaultColWidth="12.6640625" defaultRowHeight="15.75" customHeight="1"/>
  <sheetData>
    <row r="1" spans="1:26">
      <c r="A1" s="3" t="s">
        <v>82</v>
      </c>
      <c r="F1" s="3" t="s">
        <v>73</v>
      </c>
      <c r="N1" s="3" t="s">
        <v>79</v>
      </c>
      <c r="V1" s="3" t="s">
        <v>114</v>
      </c>
    </row>
    <row r="2" spans="1:26">
      <c r="A2" s="64" t="str">
        <f>'All Stats D2'!A3&amp;" - "&amp;'All Stats D2'!B3</f>
        <v>#REF! - #REF!</v>
      </c>
      <c r="C2" s="64" t="str">
        <f>'All Stats D2'!D3&amp;'All Stats D2'!D2</f>
        <v>20CTO</v>
      </c>
      <c r="D2" s="64" t="str">
        <f>'All Stats D2'!C3&amp;'All Stats D2'!C2</f>
        <v>27GBs</v>
      </c>
      <c r="E2" s="64" t="str">
        <f t="shared" ref="E2:E26" si="0">C2&amp;" "&amp;D2</f>
        <v>20CTO 27GBs</v>
      </c>
      <c r="F2" s="64" t="str">
        <f>'All Stats D2'!E3&amp;" - "&amp;'All Stats D2'!F3</f>
        <v>#REF! - #REF!</v>
      </c>
      <c r="H2" s="64" t="str">
        <f>'All Stats D2'!G3&amp;" "&amp;"Goals"</f>
        <v>15 Goals</v>
      </c>
      <c r="I2" s="64" t="str">
        <f>'All Stats D2'!H3&amp;" "&amp;"Assists"</f>
        <v>6 Assists</v>
      </c>
      <c r="J2" s="64" t="str">
        <f>'All Stats D2'!I3&amp;" "&amp;"Points"</f>
        <v>21 Points</v>
      </c>
      <c r="K2" s="64" t="str">
        <f>'All Stats D2'!J3&amp;" "&amp;"GBs"</f>
        <v>29 GBs</v>
      </c>
      <c r="L2" s="64" t="str">
        <f t="shared" ref="L2:L40" si="1">H2&amp;" "&amp;I2&amp;" "&amp;J2&amp;" "&amp;K2</f>
        <v>15 Goals 6 Assists 21 Points 29 GBs</v>
      </c>
      <c r="N2" s="64" t="str">
        <f>'All Stats D2'!K3&amp;" - "&amp;'All Stats D2'!L3</f>
        <v>#REF! - #REF!</v>
      </c>
      <c r="P2" s="64" t="str">
        <f>'All Stats D2'!M3&amp;" "&amp;"Goals"</f>
        <v>63 Goals</v>
      </c>
      <c r="Q2" s="64" t="str">
        <f>'All Stats D2'!N3&amp;" "&amp;"Assists"</f>
        <v>20 Assists</v>
      </c>
      <c r="R2" s="64" t="str">
        <f>'All Stats D2'!O3&amp;" "&amp;"Points"</f>
        <v>83 Points</v>
      </c>
      <c r="S2" s="64" t="str">
        <f>'All Stats D2'!P3&amp;" "&amp;"GBs"</f>
        <v>47 GBs</v>
      </c>
      <c r="T2" s="64" t="str">
        <f t="shared" ref="T2:T41" si="2">P2&amp;" "&amp;Q2&amp;" "&amp;R2&amp;" "&amp;S2</f>
        <v>63 Goals 20 Assists 83 Points 47 GBs</v>
      </c>
      <c r="V2" s="64" t="str">
        <f>'All Stats D2'!Q3&amp;" - "&amp;'All Stats D2'!R3</f>
        <v>#REF! - #REF!</v>
      </c>
      <c r="X2" s="64" t="str">
        <f>'All Stats D2'!S3&amp;"GBs"</f>
        <v>38GBs</v>
      </c>
      <c r="Y2" s="64" t="str">
        <f>'All Stats D2'!T3&amp;"FTO"</f>
        <v>16FTO</v>
      </c>
      <c r="Z2" s="64" t="str">
        <f t="shared" ref="Z2:Z5" si="3">X2&amp;" "&amp;Y2</f>
        <v>38GBs 16FTO</v>
      </c>
    </row>
    <row r="3" spans="1:26">
      <c r="A3" s="64" t="str">
        <f>'All Stats D2'!A4&amp;" - "&amp;'All Stats D2'!B4</f>
        <v>#REF! - #REF!</v>
      </c>
      <c r="C3" s="64" t="str">
        <f>'All Stats D2'!D4&amp;'All Stats D2'!D2</f>
        <v>20CTO</v>
      </c>
      <c r="D3" s="64" t="str">
        <f>'All Stats D2'!C4&amp;'All Stats D2'!C2</f>
        <v>44GBs</v>
      </c>
      <c r="E3" s="64" t="str">
        <f t="shared" si="0"/>
        <v>20CTO 44GBs</v>
      </c>
      <c r="F3" s="64" t="str">
        <f>'All Stats D2'!E4&amp;" - "&amp;'All Stats D2'!F4</f>
        <v>#REF! - #REF!</v>
      </c>
      <c r="H3" s="64" t="str">
        <f>'All Stats D2'!G4&amp;" "&amp;"Goals"</f>
        <v>32 Goals</v>
      </c>
      <c r="I3" s="64" t="str">
        <f>'All Stats D2'!H4&amp;" "&amp;"Assists"</f>
        <v>19 Assists</v>
      </c>
      <c r="J3" s="64" t="str">
        <f>'All Stats D2'!I4&amp;" "&amp;"Points"</f>
        <v>51 Points</v>
      </c>
      <c r="K3" s="64" t="str">
        <f>'All Stats D2'!J4&amp;" "&amp;"GBs"</f>
        <v>41 GBs</v>
      </c>
      <c r="L3" s="64" t="str">
        <f t="shared" si="1"/>
        <v>32 Goals 19 Assists 51 Points 41 GBs</v>
      </c>
      <c r="N3" s="64" t="str">
        <f>'All Stats D2'!K4&amp;" - "&amp;'All Stats D2'!L4</f>
        <v>#REF! - #REF!</v>
      </c>
      <c r="P3" s="64" t="str">
        <f>'All Stats D2'!M4&amp;" "&amp;"Goals"</f>
        <v>27 Goals</v>
      </c>
      <c r="Q3" s="64" t="str">
        <f>'All Stats D2'!N4&amp;" "&amp;"Assists"</f>
        <v>8 Assists</v>
      </c>
      <c r="R3" s="64" t="str">
        <f>'All Stats D2'!O4&amp;" "&amp;"Points"</f>
        <v>35 Points</v>
      </c>
      <c r="S3" s="64" t="str">
        <f>'All Stats D2'!P4&amp;" "&amp;"GBs"</f>
        <v>30 GBs</v>
      </c>
      <c r="T3" s="64" t="str">
        <f t="shared" si="2"/>
        <v>27 Goals 8 Assists 35 Points 30 GBs</v>
      </c>
      <c r="V3" s="64" t="str">
        <f>'All Stats D2'!Q4&amp;" - "&amp;'All Stats D2'!R4</f>
        <v>#REF! - #REF!</v>
      </c>
      <c r="X3" s="64" t="str">
        <f>'All Stats D2'!S4&amp;"GBs"</f>
        <v>40GBs</v>
      </c>
      <c r="Y3" s="64" t="str">
        <f>'All Stats D2'!T4&amp;"FTO"</f>
        <v>8FTO</v>
      </c>
      <c r="Z3" s="64" t="str">
        <f t="shared" si="3"/>
        <v>40GBs 8FTO</v>
      </c>
    </row>
    <row r="4" spans="1:26">
      <c r="A4" s="64" t="str">
        <f>'All Stats D2'!A5&amp;" - "&amp;'All Stats D2'!B5</f>
        <v>#REF! - #REF!</v>
      </c>
      <c r="C4" s="64" t="str">
        <f>'All Stats D2'!D5&amp;'All Stats D2'!D2</f>
        <v>17CTO</v>
      </c>
      <c r="D4" s="64" t="str">
        <f>'All Stats D2'!C5&amp;'All Stats D2'!C2</f>
        <v>41GBs</v>
      </c>
      <c r="E4" s="64" t="str">
        <f t="shared" si="0"/>
        <v>17CTO 41GBs</v>
      </c>
      <c r="F4" s="64" t="str">
        <f>'All Stats D2'!E5&amp;" - "&amp;'All Stats D2'!F5</f>
        <v>#REF! - #REF!</v>
      </c>
      <c r="H4" s="64" t="str">
        <f>'All Stats D2'!G5&amp;" "&amp;"Goals"</f>
        <v>43 Goals</v>
      </c>
      <c r="I4" s="64" t="str">
        <f>'All Stats D2'!H5&amp;" "&amp;"Assists"</f>
        <v>29 Assists</v>
      </c>
      <c r="J4" s="64" t="str">
        <f>'All Stats D2'!I5&amp;" "&amp;"Points"</f>
        <v>72 Points</v>
      </c>
      <c r="K4" s="64" t="str">
        <f>'All Stats D2'!J5&amp;" "&amp;"GBs"</f>
        <v>101 GBs</v>
      </c>
      <c r="L4" s="64" t="str">
        <f t="shared" si="1"/>
        <v>43 Goals 29 Assists 72 Points 101 GBs</v>
      </c>
      <c r="N4" s="64" t="str">
        <f>'All Stats D2'!K5&amp;" - "&amp;'All Stats D2'!L5</f>
        <v>#REF! - #REF!</v>
      </c>
      <c r="P4" s="64" t="str">
        <f>'All Stats D2'!M5&amp;" "&amp;"Goals"</f>
        <v>34 Goals</v>
      </c>
      <c r="Q4" s="64" t="str">
        <f>'All Stats D2'!N5&amp;" "&amp;"Assists"</f>
        <v>17 Assists</v>
      </c>
      <c r="R4" s="64" t="str">
        <f>'All Stats D2'!O5&amp;" "&amp;"Points"</f>
        <v>51 Points</v>
      </c>
      <c r="S4" s="64" t="str">
        <f>'All Stats D2'!P5&amp;" "&amp;"GBs"</f>
        <v>25 GBs</v>
      </c>
      <c r="T4" s="64" t="str">
        <f t="shared" si="2"/>
        <v>34 Goals 17 Assists 51 Points 25 GBs</v>
      </c>
      <c r="V4" s="64" t="str">
        <f>'All Stats D2'!Q5&amp;" - "&amp;'All Stats D2'!R5</f>
        <v>#REF! - #REF!</v>
      </c>
      <c r="X4" s="64" t="str">
        <f>'All Stats D2'!S5&amp;"GBs"</f>
        <v>53GBs</v>
      </c>
      <c r="Y4" s="64" t="str">
        <f>'All Stats D2'!T5&amp;"FTO"</f>
        <v>15FTO</v>
      </c>
      <c r="Z4" s="64" t="str">
        <f t="shared" si="3"/>
        <v>53GBs 15FTO</v>
      </c>
    </row>
    <row r="5" spans="1:26">
      <c r="A5" s="64" t="str">
        <f>'All Stats D2'!A6&amp;" - "&amp;'All Stats D2'!B6</f>
        <v>#REF! - #REF!</v>
      </c>
      <c r="C5" s="64" t="str">
        <f>'All Stats D2'!D6&amp;'All Stats D2'!D2</f>
        <v>28CTO</v>
      </c>
      <c r="D5" s="64" t="str">
        <f>'All Stats D2'!C6&amp;'All Stats D2'!C2</f>
        <v>36GBs</v>
      </c>
      <c r="E5" s="64" t="str">
        <f t="shared" si="0"/>
        <v>28CTO 36GBs</v>
      </c>
      <c r="F5" s="64" t="str">
        <f>'All Stats D2'!E6&amp;" - "&amp;'All Stats D2'!F6</f>
        <v>#REF! - #REF!</v>
      </c>
      <c r="H5" s="64" t="str">
        <f>'All Stats D2'!G6&amp;" "&amp;"Goals"</f>
        <v>28 Goals</v>
      </c>
      <c r="I5" s="64" t="str">
        <f>'All Stats D2'!H6&amp;" "&amp;"Assists"</f>
        <v>6 Assists</v>
      </c>
      <c r="J5" s="64" t="str">
        <f>'All Stats D2'!I6&amp;" "&amp;"Points"</f>
        <v>34 Points</v>
      </c>
      <c r="K5" s="64" t="str">
        <f>'All Stats D2'!J6&amp;" "&amp;"GBs"</f>
        <v>60 GBs</v>
      </c>
      <c r="L5" s="64" t="str">
        <f t="shared" si="1"/>
        <v>28 Goals 6 Assists 34 Points 60 GBs</v>
      </c>
      <c r="N5" s="64" t="str">
        <f>'All Stats D2'!K6&amp;" - "&amp;'All Stats D2'!L6</f>
        <v>#REF! - #REF!</v>
      </c>
      <c r="P5" s="64" t="str">
        <f>'All Stats D2'!M6&amp;" "&amp;"Goals"</f>
        <v>35 Goals</v>
      </c>
      <c r="Q5" s="64" t="str">
        <f>'All Stats D2'!N6&amp;" "&amp;"Assists"</f>
        <v>20 Assists</v>
      </c>
      <c r="R5" s="64" t="str">
        <f>'All Stats D2'!O6&amp;" "&amp;"Points"</f>
        <v>55 Points</v>
      </c>
      <c r="S5" s="64" t="str">
        <f>'All Stats D2'!P6&amp;" "&amp;"GBs"</f>
        <v>39 GBs</v>
      </c>
      <c r="T5" s="64" t="str">
        <f t="shared" si="2"/>
        <v>35 Goals 20 Assists 55 Points 39 GBs</v>
      </c>
      <c r="V5" s="64" t="str">
        <f>'All Stats D2'!Q6&amp;" - "&amp;'All Stats D2'!R6</f>
        <v>#REF! - #REF!</v>
      </c>
      <c r="X5" s="64" t="str">
        <f>'All Stats D2'!S6&amp;"GBs"</f>
        <v>GBs</v>
      </c>
      <c r="Y5" s="64" t="str">
        <f>'All Stats D2'!T6&amp;"FTO"</f>
        <v>FTO</v>
      </c>
      <c r="Z5" s="64" t="str">
        <f t="shared" si="3"/>
        <v>GBs FTO</v>
      </c>
    </row>
    <row r="6" spans="1:26">
      <c r="A6" s="64" t="str">
        <f>'All Stats D2'!A7&amp;" - "&amp;'All Stats D2'!B7</f>
        <v>#REF! - #REF!</v>
      </c>
      <c r="C6" s="64" t="str">
        <f>'All Stats D2'!D7&amp;'All Stats D2'!D2</f>
        <v>53CTO</v>
      </c>
      <c r="D6" s="64" t="str">
        <f>'All Stats D2'!C7&amp;'All Stats D2'!C2</f>
        <v>57GBs</v>
      </c>
      <c r="E6" s="64" t="str">
        <f t="shared" si="0"/>
        <v>53CTO 57GBs</v>
      </c>
      <c r="F6" s="64" t="str">
        <f>'All Stats D2'!E7&amp;" - "&amp;'All Stats D2'!F7</f>
        <v>#REF! - #REF!</v>
      </c>
      <c r="H6" s="64" t="str">
        <f>'All Stats D2'!G7&amp;" "&amp;"Goals"</f>
        <v>17 Goals</v>
      </c>
      <c r="I6" s="64" t="str">
        <f>'All Stats D2'!H7&amp;" "&amp;"Assists"</f>
        <v>8 Assists</v>
      </c>
      <c r="J6" s="64" t="str">
        <f>'All Stats D2'!I7&amp;" "&amp;"Points"</f>
        <v>25 Points</v>
      </c>
      <c r="K6" s="64" t="str">
        <f>'All Stats D2'!J7&amp;" "&amp;"GBs"</f>
        <v>42 GBs</v>
      </c>
      <c r="L6" s="64" t="str">
        <f t="shared" si="1"/>
        <v>17 Goals 8 Assists 25 Points 42 GBs</v>
      </c>
      <c r="N6" s="64" t="str">
        <f>'All Stats D2'!K7&amp;" - "&amp;'All Stats D2'!L7</f>
        <v>#REF! - #REF!</v>
      </c>
      <c r="P6" s="64" t="str">
        <f>'All Stats D2'!M7&amp;" "&amp;"Goals"</f>
        <v>40 Goals</v>
      </c>
      <c r="Q6" s="64" t="str">
        <f>'All Stats D2'!N7&amp;" "&amp;"Assists"</f>
        <v>46 Assists</v>
      </c>
      <c r="R6" s="64" t="str">
        <f>'All Stats D2'!O7&amp;" "&amp;"Points"</f>
        <v>86 Points</v>
      </c>
      <c r="S6" s="64" t="str">
        <f>'All Stats D2'!P7&amp;" "&amp;"GBs"</f>
        <v>44 GBs</v>
      </c>
      <c r="T6" s="64" t="str">
        <f t="shared" si="2"/>
        <v>40 Goals 46 Assists 86 Points 44 GBs</v>
      </c>
      <c r="V6" s="64" t="str">
        <f>'All Stats D2'!Q7</f>
        <v>#REF!</v>
      </c>
      <c r="W6" s="64" t="str">
        <f>'All Stats D2'!R7</f>
        <v>#REF!</v>
      </c>
    </row>
    <row r="7" spans="1:26">
      <c r="A7" s="64" t="str">
        <f>'All Stats D2'!A8&amp;" - "&amp;'All Stats D2'!B8</f>
        <v>#REF! - #REF!</v>
      </c>
      <c r="C7" s="64" t="str">
        <f>'All Stats D2'!D8&amp;'All Stats D2'!D2</f>
        <v>35CTO</v>
      </c>
      <c r="D7" s="64" t="str">
        <f>'All Stats D2'!C8&amp;'All Stats D2'!C2</f>
        <v>65GBs</v>
      </c>
      <c r="E7" s="64" t="str">
        <f t="shared" si="0"/>
        <v>35CTO 65GBs</v>
      </c>
      <c r="F7" s="64" t="str">
        <f>'All Stats D2'!E8&amp;" - "&amp;'All Stats D2'!F8</f>
        <v>#REF! - #REF!</v>
      </c>
      <c r="H7" s="64" t="str">
        <f>'All Stats D2'!G8&amp;" "&amp;"Goals"</f>
        <v>43 Goals</v>
      </c>
      <c r="I7" s="64" t="str">
        <f>'All Stats D2'!H8&amp;" "&amp;"Assists"</f>
        <v>10 Assists</v>
      </c>
      <c r="J7" s="64" t="str">
        <f>'All Stats D2'!I8&amp;" "&amp;"Points"</f>
        <v>53 Points</v>
      </c>
      <c r="K7" s="64" t="str">
        <f>'All Stats D2'!J8&amp;" "&amp;"GBs"</f>
        <v>0 GBs</v>
      </c>
      <c r="L7" s="64" t="str">
        <f t="shared" si="1"/>
        <v>43 Goals 10 Assists 53 Points 0 GBs</v>
      </c>
      <c r="N7" s="64" t="str">
        <f>'All Stats D2'!K8&amp;" - "&amp;'All Stats D2'!L8</f>
        <v>#REF! - #REF!</v>
      </c>
      <c r="P7" s="64" t="str">
        <f>'All Stats D2'!M8&amp;" "&amp;"Goals"</f>
        <v>40 Goals</v>
      </c>
      <c r="Q7" s="64" t="str">
        <f>'All Stats D2'!N8&amp;" "&amp;"Assists"</f>
        <v>12 Assists</v>
      </c>
      <c r="R7" s="64" t="str">
        <f>'All Stats D2'!O8&amp;" "&amp;"Points"</f>
        <v>52 Points</v>
      </c>
      <c r="S7" s="64" t="str">
        <f>'All Stats D2'!P8&amp;" "&amp;"GBs"</f>
        <v>30 GBs</v>
      </c>
      <c r="T7" s="64" t="str">
        <f t="shared" si="2"/>
        <v>40 Goals 12 Assists 52 Points 30 GBs</v>
      </c>
      <c r="V7" s="64" t="str">
        <f>'All Stats D2'!Q8</f>
        <v>#REF!</v>
      </c>
      <c r="W7" s="64" t="str">
        <f>'All Stats D2'!R8</f>
        <v>#REF!</v>
      </c>
    </row>
    <row r="8" spans="1:26">
      <c r="A8" s="64" t="str">
        <f>'All Stats D2'!A9&amp;" - "&amp;'All Stats D2'!B9</f>
        <v>#REF! - #REF!</v>
      </c>
      <c r="C8" s="64" t="str">
        <f>'All Stats D2'!D9&amp;'All Stats D2'!D2</f>
        <v>37CTO</v>
      </c>
      <c r="D8" s="64" t="str">
        <f>'All Stats D2'!C9&amp;'All Stats D2'!C2</f>
        <v>62GBs</v>
      </c>
      <c r="E8" s="64" t="str">
        <f t="shared" si="0"/>
        <v>37CTO 62GBs</v>
      </c>
      <c r="F8" s="64" t="str">
        <f>'All Stats D2'!E9&amp;" - "&amp;'All Stats D2'!F9</f>
        <v>#REF! - #REF!</v>
      </c>
      <c r="H8" s="64" t="str">
        <f>'All Stats D2'!G9&amp;" "&amp;"Goals"</f>
        <v>42 Goals</v>
      </c>
      <c r="I8" s="64" t="str">
        <f>'All Stats D2'!H9&amp;" "&amp;"Assists"</f>
        <v>9 Assists</v>
      </c>
      <c r="J8" s="64" t="str">
        <f>'All Stats D2'!I9&amp;" "&amp;"Points"</f>
        <v>51 Points</v>
      </c>
      <c r="K8" s="64" t="str">
        <f>'All Stats D2'!J9&amp;" "&amp;"GBs"</f>
        <v>0 GBs</v>
      </c>
      <c r="L8" s="64" t="str">
        <f t="shared" si="1"/>
        <v>42 Goals 9 Assists 51 Points 0 GBs</v>
      </c>
      <c r="N8" s="64" t="str">
        <f>'All Stats D2'!K9&amp;" - "&amp;'All Stats D2'!L9</f>
        <v>#REF! - #REF!</v>
      </c>
      <c r="P8" s="64" t="str">
        <f>'All Stats D2'!M9&amp;" "&amp;"Goals"</f>
        <v>55 Goals</v>
      </c>
      <c r="Q8" s="64" t="str">
        <f>'All Stats D2'!N9&amp;" "&amp;"Assists"</f>
        <v>17 Assists</v>
      </c>
      <c r="R8" s="64" t="str">
        <f>'All Stats D2'!O9&amp;" "&amp;"Points"</f>
        <v>72 Points</v>
      </c>
      <c r="S8" s="64" t="str">
        <f>'All Stats D2'!P9&amp;" "&amp;"GBs"</f>
        <v>30 GBs</v>
      </c>
      <c r="T8" s="64" t="str">
        <f t="shared" si="2"/>
        <v>55 Goals 17 Assists 72 Points 30 GBs</v>
      </c>
      <c r="V8" s="64" t="str">
        <f>'All Stats D2'!Q9</f>
        <v>#REF!</v>
      </c>
      <c r="W8" s="64" t="str">
        <f>'All Stats D2'!R9</f>
        <v>#REF!</v>
      </c>
    </row>
    <row r="9" spans="1:26">
      <c r="A9" s="64" t="str">
        <f>'All Stats D2'!A10&amp;" - "&amp;'All Stats D2'!B10</f>
        <v>#REF! - #REF!</v>
      </c>
      <c r="C9" s="64" t="str">
        <f>'All Stats D2'!D10&amp;'All Stats D2'!D2</f>
        <v>32CTO</v>
      </c>
      <c r="D9" s="64" t="str">
        <f>'All Stats D2'!C10&amp;'All Stats D2'!C2</f>
        <v>17GBs</v>
      </c>
      <c r="E9" s="64" t="str">
        <f t="shared" si="0"/>
        <v>32CTO 17GBs</v>
      </c>
      <c r="F9" s="64" t="str">
        <f>'All Stats D2'!E10&amp;" - "&amp;'All Stats D2'!F10</f>
        <v>#REF! - #REF!</v>
      </c>
      <c r="H9" s="64" t="str">
        <f>'All Stats D2'!G10&amp;" "&amp;"Goals"</f>
        <v>31 Goals</v>
      </c>
      <c r="I9" s="64" t="str">
        <f>'All Stats D2'!H10&amp;" "&amp;"Assists"</f>
        <v>23 Assists</v>
      </c>
      <c r="J9" s="64" t="str">
        <f>'All Stats D2'!I10&amp;" "&amp;"Points"</f>
        <v>54 Points</v>
      </c>
      <c r="K9" s="64" t="str">
        <f>'All Stats D2'!J10&amp;" "&amp;"GBs"</f>
        <v>19 GBs</v>
      </c>
      <c r="L9" s="64" t="str">
        <f t="shared" si="1"/>
        <v>31 Goals 23 Assists 54 Points 19 GBs</v>
      </c>
      <c r="N9" s="64" t="str">
        <f>'All Stats D2'!K10&amp;" - "&amp;'All Stats D2'!L10</f>
        <v>#REF! - #REF!</v>
      </c>
      <c r="P9" s="64" t="str">
        <f>'All Stats D2'!M10&amp;" "&amp;"Goals"</f>
        <v>42 Goals</v>
      </c>
      <c r="Q9" s="64" t="str">
        <f>'All Stats D2'!N10&amp;" "&amp;"Assists"</f>
        <v>24 Assists</v>
      </c>
      <c r="R9" s="64" t="str">
        <f>'All Stats D2'!O10&amp;" "&amp;"Points"</f>
        <v>66 Points</v>
      </c>
      <c r="S9" s="64" t="str">
        <f>'All Stats D2'!P10&amp;" "&amp;"GBs"</f>
        <v>32 GBs</v>
      </c>
      <c r="T9" s="64" t="str">
        <f t="shared" si="2"/>
        <v>42 Goals 24 Assists 66 Points 32 GBs</v>
      </c>
      <c r="V9" s="64" t="str">
        <f>'All Stats D2'!Q10</f>
        <v>#REF!</v>
      </c>
      <c r="W9" s="64" t="str">
        <f>'All Stats D2'!R10</f>
        <v>#REF!</v>
      </c>
    </row>
    <row r="10" spans="1:26">
      <c r="A10" s="64" t="str">
        <f>'All Stats D2'!A11&amp;" - "&amp;'All Stats D2'!B11</f>
        <v>#REF! - #REF!</v>
      </c>
      <c r="C10" s="64" t="str">
        <f>'All Stats D2'!D11&amp;'All Stats D2'!D2</f>
        <v>21CTO</v>
      </c>
      <c r="D10" s="64" t="str">
        <f>'All Stats D2'!C11&amp;'All Stats D2'!C2</f>
        <v>34GBs</v>
      </c>
      <c r="E10" s="64" t="str">
        <f t="shared" si="0"/>
        <v>21CTO 34GBs</v>
      </c>
      <c r="F10" s="64" t="str">
        <f>'All Stats D2'!E11&amp;" - "&amp;'All Stats D2'!F11</f>
        <v>#REF! - #REF!</v>
      </c>
      <c r="H10" s="64" t="str">
        <f>'All Stats D2'!G11&amp;" "&amp;"Goals"</f>
        <v>29 Goals</v>
      </c>
      <c r="I10" s="64" t="str">
        <f>'All Stats D2'!H11&amp;" "&amp;"Assists"</f>
        <v>22 Assists</v>
      </c>
      <c r="J10" s="64" t="str">
        <f>'All Stats D2'!I11&amp;" "&amp;"Points"</f>
        <v>51 Points</v>
      </c>
      <c r="K10" s="64" t="str">
        <f>'All Stats D2'!J11&amp;" "&amp;"GBs"</f>
        <v>95 GBs</v>
      </c>
      <c r="L10" s="64" t="str">
        <f t="shared" si="1"/>
        <v>29 Goals 22 Assists 51 Points 95 GBs</v>
      </c>
      <c r="N10" s="64" t="str">
        <f>'All Stats D2'!K11&amp;" - "&amp;'All Stats D2'!L11</f>
        <v>#REF! - #REF!</v>
      </c>
      <c r="P10" s="64" t="str">
        <f>'All Stats D2'!M11&amp;" "&amp;"Goals"</f>
        <v>26 Goals</v>
      </c>
      <c r="Q10" s="64" t="str">
        <f>'All Stats D2'!N11&amp;" "&amp;"Assists"</f>
        <v>10 Assists</v>
      </c>
      <c r="R10" s="64" t="str">
        <f>'All Stats D2'!O11&amp;" "&amp;"Points"</f>
        <v>36 Points</v>
      </c>
      <c r="S10" s="64" t="str">
        <f>'All Stats D2'!P11&amp;" "&amp;"GBs"</f>
        <v>35 GBs</v>
      </c>
      <c r="T10" s="64" t="str">
        <f t="shared" si="2"/>
        <v>26 Goals 10 Assists 36 Points 35 GBs</v>
      </c>
      <c r="V10" s="64" t="str">
        <f>'All Stats D2'!Q11</f>
        <v>#REF!</v>
      </c>
      <c r="W10" s="64" t="str">
        <f>'All Stats D2'!R11</f>
        <v>#REF!</v>
      </c>
    </row>
    <row r="11" spans="1:26">
      <c r="A11" s="64" t="str">
        <f>'All Stats D2'!A12&amp;" - "&amp;'All Stats D2'!B12</f>
        <v>#REF! - #REF!</v>
      </c>
      <c r="C11" s="64" t="str">
        <f>'All Stats D2'!D12&amp;'All Stats D2'!D2</f>
        <v>32CTO</v>
      </c>
      <c r="D11" s="64" t="str">
        <f>'All Stats D2'!C12&amp;'All Stats D2'!C2</f>
        <v>46GBs</v>
      </c>
      <c r="E11" s="64" t="str">
        <f t="shared" si="0"/>
        <v>32CTO 46GBs</v>
      </c>
      <c r="F11" s="64" t="str">
        <f>'All Stats D2'!E12&amp;" - "&amp;'All Stats D2'!F12</f>
        <v>#REF! - #REF!</v>
      </c>
      <c r="H11" s="64" t="str">
        <f>'All Stats D2'!G12&amp;" "&amp;"Goals"</f>
        <v>17 Goals</v>
      </c>
      <c r="I11" s="64" t="str">
        <f>'All Stats D2'!H12&amp;" "&amp;"Assists"</f>
        <v>14 Assists</v>
      </c>
      <c r="J11" s="64" t="str">
        <f>'All Stats D2'!I12&amp;" "&amp;"Points"</f>
        <v>31 Points</v>
      </c>
      <c r="K11" s="64" t="str">
        <f>'All Stats D2'!J12&amp;" "&amp;"GBs"</f>
        <v>29 GBs</v>
      </c>
      <c r="L11" s="64" t="str">
        <f t="shared" si="1"/>
        <v>17 Goals 14 Assists 31 Points 29 GBs</v>
      </c>
      <c r="N11" s="64" t="str">
        <f>'All Stats D2'!K12&amp;" - "&amp;'All Stats D2'!L12</f>
        <v>#REF! - #REF!</v>
      </c>
      <c r="P11" s="64" t="str">
        <f>'All Stats D2'!M12&amp;" "&amp;"Goals"</f>
        <v>42 Goals</v>
      </c>
      <c r="Q11" s="64" t="str">
        <f>'All Stats D2'!N12&amp;" "&amp;"Assists"</f>
        <v>18 Assists</v>
      </c>
      <c r="R11" s="64" t="str">
        <f>'All Stats D2'!O12&amp;" "&amp;"Points"</f>
        <v>60 Points</v>
      </c>
      <c r="S11" s="64" t="str">
        <f>'All Stats D2'!P12&amp;" "&amp;"GBs"</f>
        <v>62 GBs</v>
      </c>
      <c r="T11" s="64" t="str">
        <f t="shared" si="2"/>
        <v>42 Goals 18 Assists 60 Points 62 GBs</v>
      </c>
      <c r="V11" s="64" t="str">
        <f>'All Stats D2'!Q12</f>
        <v>#REF!</v>
      </c>
      <c r="W11" s="64" t="str">
        <f>'All Stats D2'!R12</f>
        <v>#REF!</v>
      </c>
    </row>
    <row r="12" spans="1:26">
      <c r="A12" s="64" t="str">
        <f>'All Stats D2'!A13&amp;" - "&amp;'All Stats D2'!B13</f>
        <v>#REF! - #REF!</v>
      </c>
      <c r="C12" s="64" t="str">
        <f>'All Stats D2'!D13&amp;'All Stats D2'!D2</f>
        <v>13CTO</v>
      </c>
      <c r="D12" s="64" t="str">
        <f>'All Stats D2'!C13&amp;'All Stats D2'!C2</f>
        <v>67GBs</v>
      </c>
      <c r="E12" s="64" t="str">
        <f t="shared" si="0"/>
        <v>13CTO 67GBs</v>
      </c>
      <c r="F12" s="64" t="str">
        <f>'All Stats D2'!E13&amp;" - "&amp;'All Stats D2'!F13</f>
        <v>#REF! - #REF!</v>
      </c>
      <c r="H12" s="64" t="str">
        <f>'All Stats D2'!G13&amp;" "&amp;"Goals"</f>
        <v>19 Goals</v>
      </c>
      <c r="I12" s="64" t="str">
        <f>'All Stats D2'!H13&amp;" "&amp;"Assists"</f>
        <v>9 Assists</v>
      </c>
      <c r="J12" s="64" t="str">
        <f>'All Stats D2'!I13&amp;" "&amp;"Points"</f>
        <v>28 Points</v>
      </c>
      <c r="K12" s="64" t="str">
        <f>'All Stats D2'!J13&amp;" "&amp;"GBs"</f>
        <v>16 GBs</v>
      </c>
      <c r="L12" s="64" t="str">
        <f t="shared" si="1"/>
        <v>19 Goals 9 Assists 28 Points 16 GBs</v>
      </c>
      <c r="N12" s="64" t="str">
        <f>'All Stats D2'!K13&amp;" - "&amp;'All Stats D2'!L13</f>
        <v>#REF! - #REF!</v>
      </c>
      <c r="P12" s="64" t="str">
        <f>'All Stats D2'!M13&amp;" "&amp;"Goals"</f>
        <v>37 Goals</v>
      </c>
      <c r="Q12" s="64" t="str">
        <f>'All Stats D2'!N13&amp;" "&amp;"Assists"</f>
        <v>17 Assists</v>
      </c>
      <c r="R12" s="64" t="str">
        <f>'All Stats D2'!O13&amp;" "&amp;"Points"</f>
        <v>54 Points</v>
      </c>
      <c r="S12" s="64" t="str">
        <f>'All Stats D2'!P13&amp;" "&amp;"GBs"</f>
        <v>65 GBs</v>
      </c>
      <c r="T12" s="64" t="str">
        <f t="shared" si="2"/>
        <v>37 Goals 17 Assists 54 Points 65 GBs</v>
      </c>
      <c r="V12" s="64" t="str">
        <f>'All Stats D2'!Q13</f>
        <v>#REF!</v>
      </c>
      <c r="W12" s="64" t="str">
        <f>'All Stats D2'!R13</f>
        <v>#REF!</v>
      </c>
    </row>
    <row r="13" spans="1:26">
      <c r="A13" s="64" t="str">
        <f>'All Stats D2'!A14&amp;" - "&amp;'All Stats D2'!B14</f>
        <v>#REF! - #REF!</v>
      </c>
      <c r="C13" s="64" t="str">
        <f>'All Stats D2'!D14&amp;'All Stats D2'!D2</f>
        <v>79CTO</v>
      </c>
      <c r="D13" s="64" t="str">
        <f>'All Stats D2'!C14&amp;'All Stats D2'!C2</f>
        <v>113GBs</v>
      </c>
      <c r="E13" s="64" t="str">
        <f t="shared" si="0"/>
        <v>79CTO 113GBs</v>
      </c>
      <c r="F13" s="64" t="str">
        <f>'All Stats D2'!E14&amp;" - "&amp;'All Stats D2'!F14</f>
        <v>#REF! - #REF!</v>
      </c>
      <c r="H13" s="64" t="str">
        <f>'All Stats D2'!G14&amp;" "&amp;"Goals"</f>
        <v>21 Goals</v>
      </c>
      <c r="I13" s="64" t="str">
        <f>'All Stats D2'!H14&amp;" "&amp;"Assists"</f>
        <v>6 Assists</v>
      </c>
      <c r="J13" s="64" t="str">
        <f>'All Stats D2'!I14&amp;" "&amp;"Points"</f>
        <v>27 Points</v>
      </c>
      <c r="K13" s="64" t="str">
        <f>'All Stats D2'!J14&amp;" "&amp;"GBs"</f>
        <v>40 GBs</v>
      </c>
      <c r="L13" s="64" t="str">
        <f t="shared" si="1"/>
        <v>21 Goals 6 Assists 27 Points 40 GBs</v>
      </c>
      <c r="N13" s="64" t="str">
        <f>'All Stats D2'!K14&amp;" - "&amp;'All Stats D2'!L14</f>
        <v>#REF! - #REF!</v>
      </c>
      <c r="P13" s="64" t="str">
        <f>'All Stats D2'!M14&amp;" "&amp;"Goals"</f>
        <v>35 Goals</v>
      </c>
      <c r="Q13" s="64" t="str">
        <f>'All Stats D2'!N14&amp;" "&amp;"Assists"</f>
        <v>45 Assists</v>
      </c>
      <c r="R13" s="64" t="str">
        <f>'All Stats D2'!O14&amp;" "&amp;"Points"</f>
        <v>80 Points</v>
      </c>
      <c r="S13" s="64" t="str">
        <f>'All Stats D2'!P14&amp;" "&amp;"GBs"</f>
        <v>51 GBs</v>
      </c>
      <c r="T13" s="64" t="str">
        <f t="shared" si="2"/>
        <v>35 Goals 45 Assists 80 Points 51 GBs</v>
      </c>
    </row>
    <row r="14" spans="1:26">
      <c r="A14" s="64" t="str">
        <f>'All Stats D2'!A15&amp;" - "&amp;'All Stats D2'!B15</f>
        <v>#REF! - #REF!</v>
      </c>
      <c r="C14" s="64" t="str">
        <f>'All Stats D2'!D15&amp;'All Stats D2'!D2</f>
        <v>31CTO</v>
      </c>
      <c r="D14" s="64" t="str">
        <f>'All Stats D2'!C15&amp;'All Stats D2'!C2</f>
        <v>63GBs</v>
      </c>
      <c r="E14" s="64" t="str">
        <f t="shared" si="0"/>
        <v>31CTO 63GBs</v>
      </c>
      <c r="F14" s="64" t="str">
        <f>'All Stats D2'!E15&amp;" - "&amp;'All Stats D2'!F15</f>
        <v>#REF! - #REF!</v>
      </c>
      <c r="H14" s="64" t="str">
        <f>'All Stats D2'!G15&amp;" "&amp;"Goals"</f>
        <v>41 Goals</v>
      </c>
      <c r="I14" s="64" t="str">
        <f>'All Stats D2'!H15&amp;" "&amp;"Assists"</f>
        <v>15 Assists</v>
      </c>
      <c r="J14" s="64" t="str">
        <f>'All Stats D2'!I15&amp;" "&amp;"Points"</f>
        <v>56 Points</v>
      </c>
      <c r="K14" s="64" t="str">
        <f>'All Stats D2'!J15&amp;" "&amp;"GBs"</f>
        <v>44 GBs</v>
      </c>
      <c r="L14" s="64" t="str">
        <f t="shared" si="1"/>
        <v>41 Goals 15 Assists 56 Points 44 GBs</v>
      </c>
      <c r="N14" s="64" t="str">
        <f>'All Stats D2'!K15&amp;" - "&amp;'All Stats D2'!L15</f>
        <v>#REF! - #REF!</v>
      </c>
      <c r="P14" s="64" t="str">
        <f>'All Stats D2'!M15&amp;" "&amp;"Goals"</f>
        <v>59 Goals</v>
      </c>
      <c r="Q14" s="64" t="str">
        <f>'All Stats D2'!N15&amp;" "&amp;"Assists"</f>
        <v>32 Assists</v>
      </c>
      <c r="R14" s="64" t="str">
        <f>'All Stats D2'!O15&amp;" "&amp;"Points"</f>
        <v>91 Points</v>
      </c>
      <c r="S14" s="64" t="str">
        <f>'All Stats D2'!P15&amp;" "&amp;"GBs"</f>
        <v>61 GBs</v>
      </c>
      <c r="T14" s="64" t="str">
        <f t="shared" si="2"/>
        <v>59 Goals 32 Assists 91 Points 61 GBs</v>
      </c>
    </row>
    <row r="15" spans="1:26">
      <c r="A15" s="64" t="str">
        <f>'All Stats D2'!A16&amp;" - "&amp;'All Stats D2'!B16</f>
        <v>#REF! - #REF!</v>
      </c>
      <c r="C15" s="64" t="str">
        <f>'All Stats D2'!D16&amp;'All Stats D2'!D2</f>
        <v>28CTO</v>
      </c>
      <c r="D15" s="64" t="str">
        <f>'All Stats D2'!C16&amp;'All Stats D2'!C2</f>
        <v>63GBs</v>
      </c>
      <c r="E15" s="64" t="str">
        <f t="shared" si="0"/>
        <v>28CTO 63GBs</v>
      </c>
      <c r="F15" s="64" t="str">
        <f>'All Stats D2'!E16&amp;" - "&amp;'All Stats D2'!F16</f>
        <v>#REF! - #REF!</v>
      </c>
      <c r="H15" s="64" t="str">
        <f>'All Stats D2'!G16&amp;" "&amp;"Goals"</f>
        <v>31 Goals</v>
      </c>
      <c r="I15" s="64" t="str">
        <f>'All Stats D2'!H16&amp;" "&amp;"Assists"</f>
        <v>11 Assists</v>
      </c>
      <c r="J15" s="64" t="str">
        <f>'All Stats D2'!I16&amp;" "&amp;"Points"</f>
        <v>42 Points</v>
      </c>
      <c r="K15" s="64" t="str">
        <f>'All Stats D2'!J16&amp;" "&amp;"GBs"</f>
        <v>112 GBs</v>
      </c>
      <c r="L15" s="64" t="str">
        <f t="shared" si="1"/>
        <v>31 Goals 11 Assists 42 Points 112 GBs</v>
      </c>
      <c r="N15" s="64" t="str">
        <f>'All Stats D2'!K16&amp;" - "&amp;'All Stats D2'!L16</f>
        <v>#REF! - #REF!</v>
      </c>
      <c r="P15" s="64" t="str">
        <f>'All Stats D2'!M16&amp;" "&amp;"Goals"</f>
        <v>31 Goals</v>
      </c>
      <c r="Q15" s="64" t="str">
        <f>'All Stats D2'!N16&amp;" "&amp;"Assists"</f>
        <v>21 Assists</v>
      </c>
      <c r="R15" s="64" t="str">
        <f>'All Stats D2'!O16&amp;" "&amp;"Points"</f>
        <v>52 Points</v>
      </c>
      <c r="S15" s="64" t="str">
        <f>'All Stats D2'!P16&amp;" "&amp;"GBs"</f>
        <v>19 GBs</v>
      </c>
      <c r="T15" s="64" t="str">
        <f t="shared" si="2"/>
        <v>31 Goals 21 Assists 52 Points 19 GBs</v>
      </c>
    </row>
    <row r="16" spans="1:26">
      <c r="A16" s="64" t="str">
        <f>'All Stats D2'!A17&amp;" - "&amp;'All Stats D2'!B17</f>
        <v>#REF! - #REF!</v>
      </c>
      <c r="C16" s="64" t="str">
        <f>'All Stats D2'!D17&amp;'All Stats D2'!D2</f>
        <v>24CTO</v>
      </c>
      <c r="D16" s="64" t="str">
        <f>'All Stats D2'!C17&amp;'All Stats D2'!C2</f>
        <v>56GBs</v>
      </c>
      <c r="E16" s="64" t="str">
        <f t="shared" si="0"/>
        <v>24CTO 56GBs</v>
      </c>
      <c r="F16" s="64" t="str">
        <f>'All Stats D2'!E17&amp;" - "&amp;'All Stats D2'!F17</f>
        <v>#REF! - #REF!</v>
      </c>
      <c r="H16" s="64" t="str">
        <f>'All Stats D2'!G17&amp;" "&amp;"Goals"</f>
        <v>31 Goals</v>
      </c>
      <c r="I16" s="64" t="str">
        <f>'All Stats D2'!H17&amp;" "&amp;"Assists"</f>
        <v>15 Assists</v>
      </c>
      <c r="J16" s="64" t="str">
        <f>'All Stats D2'!I17&amp;" "&amp;"Points"</f>
        <v>46 Points</v>
      </c>
      <c r="K16" s="64" t="str">
        <f>'All Stats D2'!J17&amp;" "&amp;"GBs"</f>
        <v>36 GBs</v>
      </c>
      <c r="L16" s="64" t="str">
        <f t="shared" si="1"/>
        <v>31 Goals 15 Assists 46 Points 36 GBs</v>
      </c>
      <c r="N16" s="64" t="str">
        <f>'All Stats D2'!K17&amp;" - "&amp;'All Stats D2'!L17</f>
        <v>#REF! - #REF!</v>
      </c>
      <c r="P16" s="64" t="str">
        <f>'All Stats D2'!M17&amp;" "&amp;"Goals"</f>
        <v>44 Goals</v>
      </c>
      <c r="Q16" s="64" t="str">
        <f>'All Stats D2'!N17&amp;" "&amp;"Assists"</f>
        <v>31 Assists</v>
      </c>
      <c r="R16" s="64" t="str">
        <f>'All Stats D2'!O17&amp;" "&amp;"Points"</f>
        <v>75 Points</v>
      </c>
      <c r="S16" s="64" t="str">
        <f>'All Stats D2'!P17&amp;" "&amp;"GBs"</f>
        <v>16 GBs</v>
      </c>
      <c r="T16" s="64" t="str">
        <f t="shared" si="2"/>
        <v>44 Goals 31 Assists 75 Points 16 GBs</v>
      </c>
    </row>
    <row r="17" spans="1:20">
      <c r="A17" s="64" t="str">
        <f>'All Stats D2'!A18&amp;" - "&amp;'All Stats D2'!B18</f>
        <v>#REF! - #REF!</v>
      </c>
      <c r="C17" s="64" t="str">
        <f>'All Stats D2'!D18&amp;'All Stats D2'!D2</f>
        <v>46CTO</v>
      </c>
      <c r="D17" s="64" t="str">
        <f>'All Stats D2'!C19&amp;'All Stats D2'!C2</f>
        <v>96GBs</v>
      </c>
      <c r="E17" s="64" t="str">
        <f t="shared" si="0"/>
        <v>46CTO 96GBs</v>
      </c>
      <c r="F17" s="64" t="str">
        <f>'All Stats D2'!E18&amp;" - "&amp;'All Stats D2'!F18</f>
        <v>#REF! - #REF!</v>
      </c>
      <c r="H17" s="64" t="str">
        <f>'All Stats D2'!G18&amp;" "&amp;"Goals"</f>
        <v>39 Goals</v>
      </c>
      <c r="I17" s="64" t="str">
        <f>'All Stats D2'!H18&amp;" "&amp;"Assists"</f>
        <v>5 Assists</v>
      </c>
      <c r="J17" s="64" t="str">
        <f>'All Stats D2'!I18&amp;" "&amp;"Points"</f>
        <v>44 Points</v>
      </c>
      <c r="K17" s="64" t="str">
        <f>'All Stats D2'!J18&amp;" "&amp;"GBs"</f>
        <v>9 GBs</v>
      </c>
      <c r="L17" s="64" t="str">
        <f t="shared" si="1"/>
        <v>39 Goals 5 Assists 44 Points 9 GBs</v>
      </c>
      <c r="N17" s="64" t="str">
        <f>'All Stats D2'!K18&amp;" - "&amp;'All Stats D2'!L18</f>
        <v>#REF! - #REF!</v>
      </c>
      <c r="P17" s="64" t="str">
        <f>'All Stats D2'!M18&amp;" "&amp;"Goals"</f>
        <v>64 Goals</v>
      </c>
      <c r="Q17" s="64" t="str">
        <f>'All Stats D2'!N18&amp;" "&amp;"Assists"</f>
        <v>21 Assists</v>
      </c>
      <c r="R17" s="64" t="str">
        <f>'All Stats D2'!O18&amp;" "&amp;"Points"</f>
        <v>85 Points</v>
      </c>
      <c r="S17" s="64" t="str">
        <f>'All Stats D2'!P18&amp;" "&amp;"GBs"</f>
        <v>57 GBs</v>
      </c>
      <c r="T17" s="64" t="str">
        <f t="shared" si="2"/>
        <v>64 Goals 21 Assists 85 Points 57 GBs</v>
      </c>
    </row>
    <row r="18" spans="1:20">
      <c r="A18" s="64" t="str">
        <f>'All Stats D2'!A19&amp;" - "&amp;'All Stats D2'!B19</f>
        <v>#REF! - #REF!</v>
      </c>
      <c r="C18" s="64" t="str">
        <f>'All Stats D2'!D19&amp;'All Stats D2'!D2</f>
        <v>42CTO</v>
      </c>
      <c r="D18" s="64" t="str">
        <f>'All Stats D2'!C20&amp;'All Stats D2'!C2</f>
        <v>57GBs</v>
      </c>
      <c r="E18" s="64" t="str">
        <f t="shared" si="0"/>
        <v>42CTO 57GBs</v>
      </c>
      <c r="F18" s="64" t="str">
        <f>'All Stats D2'!E19&amp;" - "&amp;'All Stats D2'!F19</f>
        <v>#REF! - #REF!</v>
      </c>
      <c r="H18" s="64" t="str">
        <f>'All Stats D2'!G19&amp;" "&amp;"Goals"</f>
        <v>30 Goals</v>
      </c>
      <c r="I18" s="64" t="str">
        <f>'All Stats D2'!H19&amp;" "&amp;"Assists"</f>
        <v>12 Assists</v>
      </c>
      <c r="J18" s="64" t="str">
        <f>'All Stats D2'!I19&amp;" "&amp;"Points"</f>
        <v>42 Points</v>
      </c>
      <c r="K18" s="64" t="str">
        <f>'All Stats D2'!J19&amp;" "&amp;"GBs"</f>
        <v>38 GBs</v>
      </c>
      <c r="L18" s="64" t="str">
        <f t="shared" si="1"/>
        <v>30 Goals 12 Assists 42 Points 38 GBs</v>
      </c>
      <c r="N18" s="64" t="str">
        <f>'All Stats D2'!K19&amp;" - "&amp;'All Stats D2'!L19</f>
        <v>#REF! - #REF!</v>
      </c>
      <c r="P18" s="64" t="str">
        <f>'All Stats D2'!M19&amp;" "&amp;"Goals"</f>
        <v>32 Goals</v>
      </c>
      <c r="Q18" s="64" t="str">
        <f>'All Stats D2'!N19&amp;" "&amp;"Assists"</f>
        <v>23 Assists</v>
      </c>
      <c r="R18" s="64" t="str">
        <f>'All Stats D2'!O19&amp;" "&amp;"Points"</f>
        <v>55 Points</v>
      </c>
      <c r="S18" s="64" t="str">
        <f>'All Stats D2'!P19&amp;" "&amp;"GBs"</f>
        <v>29 GBs</v>
      </c>
      <c r="T18" s="64" t="str">
        <f t="shared" si="2"/>
        <v>32 Goals 23 Assists 55 Points 29 GBs</v>
      </c>
    </row>
    <row r="19" spans="1:20">
      <c r="A19" s="64" t="str">
        <f>'All Stats D2'!A20&amp;" - "&amp;'All Stats D2'!B20</f>
        <v>#REF! - #REF!</v>
      </c>
      <c r="C19" s="64" t="str">
        <f>'All Stats D2'!D20&amp;'All Stats D2'!D2</f>
        <v>14CTO</v>
      </c>
      <c r="D19" s="64" t="str">
        <f>'All Stats D2'!C21&amp;'All Stats D2'!C2</f>
        <v>23GBs</v>
      </c>
      <c r="E19" s="64" t="str">
        <f t="shared" si="0"/>
        <v>14CTO 23GBs</v>
      </c>
      <c r="F19" s="64" t="str">
        <f>'All Stats D2'!E20&amp;" - "&amp;'All Stats D2'!F20</f>
        <v>#REF! - #REF!</v>
      </c>
      <c r="H19" s="64" t="str">
        <f>'All Stats D2'!G20&amp;" "&amp;"Goals"</f>
        <v>18 Goals</v>
      </c>
      <c r="I19" s="64" t="str">
        <f>'All Stats D2'!H20&amp;" "&amp;"Assists"</f>
        <v>14 Assists</v>
      </c>
      <c r="J19" s="64" t="str">
        <f>'All Stats D2'!I20&amp;" "&amp;"Points"</f>
        <v>32 Points</v>
      </c>
      <c r="K19" s="64" t="str">
        <f>'All Stats D2'!J20&amp;" "&amp;"GBs"</f>
        <v>36 GBs</v>
      </c>
      <c r="L19" s="64" t="str">
        <f t="shared" si="1"/>
        <v>18 Goals 14 Assists 32 Points 36 GBs</v>
      </c>
      <c r="N19" s="64" t="str">
        <f>'All Stats D2'!K20&amp;" - "&amp;'All Stats D2'!L20</f>
        <v>#REF! - #REF!</v>
      </c>
      <c r="P19" s="64" t="str">
        <f>'All Stats D2'!M20&amp;" "&amp;"Goals"</f>
        <v>46 Goals</v>
      </c>
      <c r="Q19" s="64" t="str">
        <f>'All Stats D2'!N20&amp;" "&amp;"Assists"</f>
        <v>14 Assists</v>
      </c>
      <c r="R19" s="64" t="str">
        <f>'All Stats D2'!O20&amp;" "&amp;"Points"</f>
        <v>60 Points</v>
      </c>
      <c r="S19" s="64" t="str">
        <f>'All Stats D2'!P20&amp;" "&amp;"GBs"</f>
        <v>36 GBs</v>
      </c>
      <c r="T19" s="64" t="str">
        <f t="shared" si="2"/>
        <v>46 Goals 14 Assists 60 Points 36 GBs</v>
      </c>
    </row>
    <row r="20" spans="1:20">
      <c r="A20" s="64" t="str">
        <f>'All Stats D2'!A21&amp;" - "&amp;'All Stats D2'!B21</f>
        <v>#REF! - #REF!</v>
      </c>
      <c r="C20" s="64" t="str">
        <f>'All Stats D2'!D21&amp;'All Stats D2'!D2</f>
        <v>22CTO</v>
      </c>
      <c r="D20" s="64" t="str">
        <f>'All Stats D2'!C21&amp;'All Stats D2'!C2</f>
        <v>23GBs</v>
      </c>
      <c r="E20" s="64" t="str">
        <f t="shared" si="0"/>
        <v>22CTO 23GBs</v>
      </c>
      <c r="F20" s="64" t="str">
        <f>'All Stats D2'!E21&amp;" - "&amp;'All Stats D2'!F21</f>
        <v>#REF! - #REF!</v>
      </c>
      <c r="H20" s="64" t="str">
        <f>'All Stats D2'!G21&amp;" "&amp;"Goals"</f>
        <v>44 Goals</v>
      </c>
      <c r="I20" s="64" t="str">
        <f>'All Stats D2'!H21&amp;" "&amp;"Assists"</f>
        <v>69 Assists</v>
      </c>
      <c r="J20" s="64" t="str">
        <f>'All Stats D2'!I21&amp;" "&amp;"Points"</f>
        <v>113 Points</v>
      </c>
      <c r="K20" s="64" t="str">
        <f>'All Stats D2'!J21&amp;" "&amp;"GBs"</f>
        <v>83 GBs</v>
      </c>
      <c r="L20" s="64" t="str">
        <f t="shared" si="1"/>
        <v>44 Goals 69 Assists 113 Points 83 GBs</v>
      </c>
      <c r="N20" s="64" t="str">
        <f>'All Stats D2'!K21&amp;" - "&amp;'All Stats D2'!L21</f>
        <v>#REF! - #REF!</v>
      </c>
      <c r="P20" s="64" t="str">
        <f>'All Stats D2'!M21&amp;" "&amp;"Goals"</f>
        <v>51 Goals</v>
      </c>
      <c r="Q20" s="64" t="str">
        <f>'All Stats D2'!N21&amp;" "&amp;"Assists"</f>
        <v>18 Assists</v>
      </c>
      <c r="R20" s="64" t="str">
        <f>'All Stats D2'!O21&amp;" "&amp;"Points"</f>
        <v>69 Points</v>
      </c>
      <c r="S20" s="64" t="str">
        <f>'All Stats D2'!P21&amp;" "&amp;"GBs"</f>
        <v>56 GBs</v>
      </c>
      <c r="T20" s="64" t="str">
        <f t="shared" si="2"/>
        <v>51 Goals 18 Assists 69 Points 56 GBs</v>
      </c>
    </row>
    <row r="21" spans="1:20">
      <c r="A21" s="64" t="str">
        <f>'All Stats D2'!A22&amp;" - "&amp;'All Stats D2'!B22</f>
        <v>#REF! - #REF!</v>
      </c>
      <c r="C21" s="64" t="str">
        <f>'All Stats D2'!D22&amp;'All Stats D2'!D2</f>
        <v>21CTO</v>
      </c>
      <c r="D21" s="64" t="str">
        <f>'All Stats D2'!C22&amp;'All Stats D2'!C2</f>
        <v>22GBs</v>
      </c>
      <c r="E21" s="64" t="str">
        <f t="shared" si="0"/>
        <v>21CTO 22GBs</v>
      </c>
      <c r="F21" s="64" t="str">
        <f>'All Stats D2'!E22&amp;" - "&amp;'All Stats D2'!F22</f>
        <v>#REF! - #REF!</v>
      </c>
      <c r="H21" s="64" t="str">
        <f>'All Stats D2'!G22&amp;" "&amp;"Goals"</f>
        <v>34 Goals</v>
      </c>
      <c r="I21" s="64" t="str">
        <f>'All Stats D2'!H22&amp;" "&amp;"Assists"</f>
        <v>30 Assists</v>
      </c>
      <c r="J21" s="64" t="str">
        <f>'All Stats D2'!I22&amp;" "&amp;"Points"</f>
        <v>64 Points</v>
      </c>
      <c r="K21" s="64" t="str">
        <f>'All Stats D2'!J22&amp;" "&amp;"GBs"</f>
        <v>40 GBs</v>
      </c>
      <c r="L21" s="64" t="str">
        <f t="shared" si="1"/>
        <v>34 Goals 30 Assists 64 Points 40 GBs</v>
      </c>
      <c r="N21" s="64" t="str">
        <f>'All Stats D2'!K22&amp;" - "&amp;'All Stats D2'!L22</f>
        <v>#REF! - #REF!</v>
      </c>
      <c r="P21" s="64" t="str">
        <f>'All Stats D2'!M22&amp;" "&amp;"Goals"</f>
        <v>63 Goals</v>
      </c>
      <c r="Q21" s="64" t="str">
        <f>'All Stats D2'!N22&amp;" "&amp;"Assists"</f>
        <v>29 Assists</v>
      </c>
      <c r="R21" s="64" t="str">
        <f>'All Stats D2'!O22&amp;" "&amp;"Points"</f>
        <v>92 Points</v>
      </c>
      <c r="S21" s="64" t="str">
        <f>'All Stats D2'!P22&amp;" "&amp;"GBs"</f>
        <v>42 GBs</v>
      </c>
      <c r="T21" s="64" t="str">
        <f t="shared" si="2"/>
        <v>63 Goals 29 Assists 92 Points 42 GBs</v>
      </c>
    </row>
    <row r="22" spans="1:20">
      <c r="A22" s="64" t="str">
        <f>'All Stats D2'!A23&amp;" - "&amp;'All Stats D2'!B23</f>
        <v>#REF! - #REF!</v>
      </c>
      <c r="B22" s="64" t="str">
        <f>'All Stats D2'!B23</f>
        <v>#REF!</v>
      </c>
      <c r="C22" s="64" t="str">
        <f>'All Stats D2'!D23&amp;'All Stats D2'!D2</f>
        <v>37CTO</v>
      </c>
      <c r="D22" s="64" t="str">
        <f>'All Stats D2'!C24&amp;'All Stats D2'!C2</f>
        <v>97GBs</v>
      </c>
      <c r="E22" s="64" t="str">
        <f t="shared" si="0"/>
        <v>37CTO 97GBs</v>
      </c>
      <c r="F22" s="64" t="str">
        <f>'All Stats D2'!E23&amp;" - "&amp;'All Stats D2'!F23</f>
        <v>#REF! - #REF!</v>
      </c>
      <c r="H22" s="64" t="str">
        <f>'All Stats D2'!G23&amp;" "&amp;"Goals"</f>
        <v>29 Goals</v>
      </c>
      <c r="I22" s="64" t="str">
        <f>'All Stats D2'!H23&amp;" "&amp;"Assists"</f>
        <v>20 Assists</v>
      </c>
      <c r="J22" s="64" t="str">
        <f>'All Stats D2'!I23&amp;" "&amp;"Points"</f>
        <v>49 Points</v>
      </c>
      <c r="K22" s="64" t="str">
        <f>'All Stats D2'!J23&amp;" "&amp;"GBs"</f>
        <v>33 GBs</v>
      </c>
      <c r="L22" s="64" t="str">
        <f t="shared" si="1"/>
        <v>29 Goals 20 Assists 49 Points 33 GBs</v>
      </c>
      <c r="N22" s="64" t="str">
        <f>'All Stats D2'!K23&amp;" - "&amp;'All Stats D2'!L23</f>
        <v>#REF! - #REF!</v>
      </c>
      <c r="P22" s="64" t="str">
        <f>'All Stats D2'!M23&amp;" "&amp;"Goals"</f>
        <v>38 Goals</v>
      </c>
      <c r="Q22" s="64" t="str">
        <f>'All Stats D2'!N23&amp;" "&amp;"Assists"</f>
        <v>23 Assists</v>
      </c>
      <c r="R22" s="64" t="str">
        <f>'All Stats D2'!O23&amp;" "&amp;"Points"</f>
        <v>61 Points</v>
      </c>
      <c r="S22" s="64" t="str">
        <f>'All Stats D2'!P23&amp;" "&amp;"GBs"</f>
        <v>49 GBs</v>
      </c>
      <c r="T22" s="64" t="str">
        <f t="shared" si="2"/>
        <v>38 Goals 23 Assists 61 Points 49 GBs</v>
      </c>
    </row>
    <row r="23" spans="1:20">
      <c r="A23" s="64" t="str">
        <f>'All Stats D2'!A24&amp;" - "&amp;'All Stats D2'!B24</f>
        <v>#REF! - #REF!</v>
      </c>
      <c r="B23" s="64" t="str">
        <f>'All Stats D2'!B24</f>
        <v>#REF!</v>
      </c>
      <c r="C23" s="64" t="str">
        <f>'All Stats D2'!D24&amp;'All Stats D2'!D2</f>
        <v>0CTO</v>
      </c>
      <c r="D23" s="64" t="str">
        <f>'All Stats D2'!C25&amp;'All Stats D2'!C2</f>
        <v>45GBs</v>
      </c>
      <c r="E23" s="64" t="str">
        <f t="shared" si="0"/>
        <v>0CTO 45GBs</v>
      </c>
      <c r="F23" s="64" t="str">
        <f>'All Stats D2'!E24&amp;" - "&amp;'All Stats D2'!F24</f>
        <v>#REF! - #REF!</v>
      </c>
      <c r="H23" s="64" t="str">
        <f>'All Stats D2'!G24&amp;" "&amp;"Goals"</f>
        <v>26 Goals</v>
      </c>
      <c r="I23" s="64" t="str">
        <f>'All Stats D2'!H24&amp;" "&amp;"Assists"</f>
        <v>15 Assists</v>
      </c>
      <c r="J23" s="64" t="str">
        <f>'All Stats D2'!I24&amp;" "&amp;"Points"</f>
        <v>41 Points</v>
      </c>
      <c r="K23" s="64" t="str">
        <f>'All Stats D2'!J24&amp;" "&amp;"GBs"</f>
        <v>31 GBs</v>
      </c>
      <c r="L23" s="64" t="str">
        <f t="shared" si="1"/>
        <v>26 Goals 15 Assists 41 Points 31 GBs</v>
      </c>
      <c r="N23" s="64" t="str">
        <f>'All Stats D2'!K24&amp;" - "&amp;'All Stats D2'!L24</f>
        <v>#REF! - #REF!</v>
      </c>
      <c r="P23" s="64" t="str">
        <f>'All Stats D2'!M24&amp;" "&amp;"Goals"</f>
        <v>49 Goals</v>
      </c>
      <c r="Q23" s="64" t="str">
        <f>'All Stats D2'!N24&amp;" "&amp;"Assists"</f>
        <v>18 Assists</v>
      </c>
      <c r="R23" s="64" t="str">
        <f>'All Stats D2'!O24&amp;" "&amp;"Points"</f>
        <v>67 Points</v>
      </c>
      <c r="S23" s="64" t="str">
        <f>'All Stats D2'!P24&amp;" "&amp;"GBs"</f>
        <v>36 GBs</v>
      </c>
      <c r="T23" s="64" t="str">
        <f t="shared" si="2"/>
        <v>49 Goals 18 Assists 67 Points 36 GBs</v>
      </c>
    </row>
    <row r="24" spans="1:20">
      <c r="A24" s="64" t="str">
        <f>'All Stats D2'!A25&amp;" - "&amp;'All Stats D2'!B25</f>
        <v>#REF! - #REF!</v>
      </c>
      <c r="B24" s="64" t="str">
        <f>'All Stats D2'!B25</f>
        <v>#REF!</v>
      </c>
      <c r="C24" s="64" t="str">
        <f>'All Stats D2'!D25&amp;'All Stats D2'!D2</f>
        <v>0CTO</v>
      </c>
      <c r="D24" s="64" t="str">
        <f>'All Stats D2'!C25&amp;'All Stats D2'!C2</f>
        <v>45GBs</v>
      </c>
      <c r="E24" s="64" t="str">
        <f t="shared" si="0"/>
        <v>0CTO 45GBs</v>
      </c>
      <c r="F24" s="64" t="str">
        <f>'All Stats D2'!E25&amp;" - "&amp;'All Stats D2'!F25</f>
        <v>#REF! - #REF!</v>
      </c>
      <c r="H24" s="64" t="str">
        <f>'All Stats D2'!G25&amp;" "&amp;"Goals"</f>
        <v>20 Goals</v>
      </c>
      <c r="I24" s="64" t="str">
        <f>'All Stats D2'!H25&amp;" "&amp;"Assists"</f>
        <v>24 Assists</v>
      </c>
      <c r="J24" s="64" t="str">
        <f>'All Stats D2'!I25&amp;" "&amp;"Points"</f>
        <v>44 Points</v>
      </c>
      <c r="K24" s="64" t="str">
        <f>'All Stats D2'!J25&amp;" "&amp;"GBs"</f>
        <v>66 GBs</v>
      </c>
      <c r="L24" s="64" t="str">
        <f t="shared" si="1"/>
        <v>20 Goals 24 Assists 44 Points 66 GBs</v>
      </c>
      <c r="N24" s="64" t="str">
        <f>'All Stats D2'!K25&amp;" - "&amp;'All Stats D2'!L25</f>
        <v>#REF! - #REF!</v>
      </c>
      <c r="P24" s="64" t="str">
        <f>'All Stats D2'!M25&amp;" "&amp;"Goals"</f>
        <v>33 Goals</v>
      </c>
      <c r="Q24" s="64" t="str">
        <f>'All Stats D2'!N25&amp;" "&amp;"Assists"</f>
        <v>11 Assists</v>
      </c>
      <c r="R24" s="64" t="str">
        <f>'All Stats D2'!O25&amp;" "&amp;"Points"</f>
        <v>44 Points</v>
      </c>
      <c r="S24" s="64" t="str">
        <f>'All Stats D2'!P25&amp;" "&amp;"GBs"</f>
        <v>30 GBs</v>
      </c>
      <c r="T24" s="64" t="str">
        <f t="shared" si="2"/>
        <v>33 Goals 11 Assists 44 Points 30 GBs</v>
      </c>
    </row>
    <row r="25" spans="1:20">
      <c r="A25" s="64" t="str">
        <f>'All Stats D2'!A26&amp;" - "&amp;'All Stats D2'!B26</f>
        <v>#REF! - #REF!</v>
      </c>
      <c r="B25" s="64" t="str">
        <f>'All Stats D2'!B26</f>
        <v>#REF!</v>
      </c>
      <c r="C25" s="64" t="str">
        <f>'All Stats D2'!D26&amp;'All Stats D2'!D2</f>
        <v>32CTO</v>
      </c>
      <c r="D25" s="64" t="str">
        <f>'All Stats D2'!C26&amp;'All Stats D2'!C2</f>
        <v>57GBs</v>
      </c>
      <c r="E25" s="64" t="str">
        <f t="shared" si="0"/>
        <v>32CTO 57GBs</v>
      </c>
      <c r="F25" s="64" t="str">
        <f>'All Stats D2'!E26&amp;" - "&amp;'All Stats D2'!F26</f>
        <v>#REF! - #REF!</v>
      </c>
      <c r="H25" s="64" t="str">
        <f>'All Stats D2'!G26&amp;" "&amp;"Goals"</f>
        <v>28 Goals</v>
      </c>
      <c r="I25" s="64" t="str">
        <f>'All Stats D2'!H26&amp;" "&amp;"Assists"</f>
        <v>15 Assists</v>
      </c>
      <c r="J25" s="64" t="str">
        <f>'All Stats D2'!I26&amp;" "&amp;"Points"</f>
        <v>43 Points</v>
      </c>
      <c r="K25" s="64" t="str">
        <f>'All Stats D2'!J26&amp;" "&amp;"GBs"</f>
        <v>78 GBs</v>
      </c>
      <c r="L25" s="64" t="str">
        <f t="shared" si="1"/>
        <v>28 Goals 15 Assists 43 Points 78 GBs</v>
      </c>
      <c r="N25" s="64" t="str">
        <f>'All Stats D2'!K26&amp;" - "&amp;'All Stats D2'!L26</f>
        <v>#REF! - #REF!</v>
      </c>
      <c r="P25" s="64" t="str">
        <f>'All Stats D2'!M26&amp;" "&amp;"Goals"</f>
        <v>20 Goals</v>
      </c>
      <c r="Q25" s="64" t="str">
        <f>'All Stats D2'!N26&amp;" "&amp;"Assists"</f>
        <v>26 Assists</v>
      </c>
      <c r="R25" s="64" t="str">
        <f>'All Stats D2'!O26&amp;" "&amp;"Points"</f>
        <v>46 Points</v>
      </c>
      <c r="S25" s="64" t="str">
        <f>'All Stats D2'!P26&amp;" "&amp;"GBs"</f>
        <v>46 GBs</v>
      </c>
      <c r="T25" s="64" t="str">
        <f t="shared" si="2"/>
        <v>20 Goals 26 Assists 46 Points 46 GBs</v>
      </c>
    </row>
    <row r="26" spans="1:20">
      <c r="A26" s="64" t="str">
        <f>'All Stats D2'!A27&amp;" - "&amp;'All Stats D2'!B27</f>
        <v>#REF! - #REF!</v>
      </c>
      <c r="C26" s="64" t="str">
        <f>'All Stats D2'!D27&amp;'All Stats D2'!D2</f>
        <v>20CTO</v>
      </c>
      <c r="D26" s="64" t="str">
        <f>'All Stats D2'!C27&amp;'All Stats D2'!C2</f>
        <v>55GBs</v>
      </c>
      <c r="E26" s="64" t="str">
        <f t="shared" si="0"/>
        <v>20CTO 55GBs</v>
      </c>
      <c r="F26" s="64" t="str">
        <f>'All Stats D2'!E27&amp;" - "&amp;'All Stats D2'!F27</f>
        <v>#REF! - #REF!</v>
      </c>
      <c r="H26" s="64" t="str">
        <f>'All Stats D2'!G27&amp;" "&amp;"Goals"</f>
        <v>56 Goals</v>
      </c>
      <c r="I26" s="64" t="str">
        <f>'All Stats D2'!H27&amp;" "&amp;"Assists"</f>
        <v>41 Assists</v>
      </c>
      <c r="J26" s="64" t="str">
        <f>'All Stats D2'!I27&amp;" "&amp;"Points"</f>
        <v>97 Points</v>
      </c>
      <c r="K26" s="64" t="str">
        <f>'All Stats D2'!J27&amp;" "&amp;"GBs"</f>
        <v>79 GBs</v>
      </c>
      <c r="L26" s="64" t="str">
        <f t="shared" si="1"/>
        <v>56 Goals 41 Assists 97 Points 79 GBs</v>
      </c>
      <c r="N26" s="64" t="str">
        <f>'All Stats D2'!K27&amp;" - "&amp;'All Stats D2'!L27</f>
        <v>#REF! - #REF!</v>
      </c>
      <c r="P26" s="64" t="str">
        <f>'All Stats D2'!M27&amp;" "&amp;"Goals"</f>
        <v>47 Goals</v>
      </c>
      <c r="Q26" s="64" t="str">
        <f>'All Stats D2'!N27&amp;" "&amp;"Assists"</f>
        <v>15 Assists</v>
      </c>
      <c r="R26" s="64" t="str">
        <f>'All Stats D2'!O27&amp;" "&amp;"Points"</f>
        <v>62 Points</v>
      </c>
      <c r="S26" s="64" t="str">
        <f>'All Stats D2'!P27&amp;" "&amp;"GBs"</f>
        <v>47 GBs</v>
      </c>
      <c r="T26" s="64" t="str">
        <f t="shared" si="2"/>
        <v>47 Goals 15 Assists 62 Points 47 GBs</v>
      </c>
    </row>
    <row r="27" spans="1:20">
      <c r="A27" s="64" t="str">
        <f>'All Stats D2'!A28&amp;" - "&amp;'All Stats D2'!B28</f>
        <v>#REF! - #REF!</v>
      </c>
      <c r="F27" s="64" t="str">
        <f>'All Stats D2'!E28&amp;" - "&amp;'All Stats D2'!F28</f>
        <v>#REF! - #REF!</v>
      </c>
      <c r="H27" s="64" t="str">
        <f>'All Stats D2'!G28&amp;" "&amp;"Goals"</f>
        <v>32 Goals</v>
      </c>
      <c r="I27" s="64" t="str">
        <f>'All Stats D2'!H28&amp;" "&amp;"Assists"</f>
        <v>16 Assists</v>
      </c>
      <c r="J27" s="64" t="str">
        <f>'All Stats D2'!I28&amp;" "&amp;"Points"</f>
        <v>48 Points</v>
      </c>
      <c r="K27" s="64" t="str">
        <f>'All Stats D2'!J28&amp;" "&amp;"GBs"</f>
        <v>62 GBs</v>
      </c>
      <c r="L27" s="64" t="str">
        <f t="shared" si="1"/>
        <v>32 Goals 16 Assists 48 Points 62 GBs</v>
      </c>
      <c r="N27" s="64" t="str">
        <f>'All Stats D2'!K28&amp;" - "&amp;'All Stats D2'!L28</f>
        <v>#REF! - #REF!</v>
      </c>
      <c r="P27" s="64" t="str">
        <f>'All Stats D2'!M28&amp;" "&amp;"Goals"</f>
        <v>52 Goals</v>
      </c>
      <c r="Q27" s="64" t="str">
        <f>'All Stats D2'!N28&amp;" "&amp;"Assists"</f>
        <v>50 Assists</v>
      </c>
      <c r="R27" s="64" t="str">
        <f>'All Stats D2'!O28&amp;" "&amp;"Points"</f>
        <v>102 Points</v>
      </c>
      <c r="S27" s="64" t="str">
        <f>'All Stats D2'!P28&amp;" "&amp;"GBs"</f>
        <v>75 GBs</v>
      </c>
      <c r="T27" s="64" t="str">
        <f t="shared" si="2"/>
        <v>52 Goals 50 Assists 102 Points 75 GBs</v>
      </c>
    </row>
    <row r="28" spans="1:20">
      <c r="A28" s="64" t="str">
        <f>'All Stats D2'!A29&amp;" - "&amp;'All Stats D2'!B29</f>
        <v>#REF! - #REF!</v>
      </c>
      <c r="F28" s="64" t="str">
        <f>'All Stats D2'!E29&amp;" - "&amp;'All Stats D2'!F29</f>
        <v>#REF! - #REF!</v>
      </c>
      <c r="H28" s="64" t="str">
        <f>'All Stats D2'!G29&amp;" "&amp;"Goals"</f>
        <v>11 Goals</v>
      </c>
      <c r="I28" s="64" t="str">
        <f>'All Stats D2'!H29&amp;" "&amp;"Assists"</f>
        <v>6 Assists</v>
      </c>
      <c r="J28" s="64" t="str">
        <f>'All Stats D2'!I29&amp;" "&amp;"Points"</f>
        <v>17 Points</v>
      </c>
      <c r="K28" s="64" t="str">
        <f>'All Stats D2'!J29&amp;" "&amp;"GBs"</f>
        <v>83 GBs</v>
      </c>
      <c r="L28" s="64" t="str">
        <f t="shared" si="1"/>
        <v>11 Goals 6 Assists 17 Points 83 GBs</v>
      </c>
      <c r="N28" s="64" t="str">
        <f>'All Stats D2'!K29&amp;" - "&amp;'All Stats D2'!L29</f>
        <v>#REF! - #REF!</v>
      </c>
      <c r="P28" s="64" t="str">
        <f>'All Stats D2'!M29&amp;" "&amp;"Goals"</f>
        <v>47 Goals</v>
      </c>
      <c r="Q28" s="64" t="str">
        <f>'All Stats D2'!N29&amp;" "&amp;"Assists"</f>
        <v>18 Assists</v>
      </c>
      <c r="R28" s="64" t="str">
        <f>'All Stats D2'!O29&amp;" "&amp;"Points"</f>
        <v>65 Points</v>
      </c>
      <c r="S28" s="64" t="str">
        <f>'All Stats D2'!P29&amp;" "&amp;"GBs"</f>
        <v>38 GBs</v>
      </c>
      <c r="T28" s="64" t="str">
        <f t="shared" si="2"/>
        <v>47 Goals 18 Assists 65 Points 38 GBs</v>
      </c>
    </row>
    <row r="29" spans="1:20">
      <c r="A29" s="64" t="str">
        <f>'All Stats D2'!A30&amp;" - "&amp;'All Stats D2'!B30</f>
        <v>#REF! - #REF!</v>
      </c>
      <c r="F29" s="64" t="str">
        <f>'All Stats D2'!E30&amp;" - "&amp;'All Stats D2'!F30</f>
        <v>#REF! - #REF!</v>
      </c>
      <c r="H29" s="64" t="str">
        <f>'All Stats D2'!G30&amp;" "&amp;"Goals"</f>
        <v>12 Goals</v>
      </c>
      <c r="I29" s="64" t="str">
        <f>'All Stats D2'!H30&amp;" "&amp;"Assists"</f>
        <v>3 Assists</v>
      </c>
      <c r="J29" s="64" t="str">
        <f>'All Stats D2'!I30&amp;" "&amp;"Points"</f>
        <v>15 Points</v>
      </c>
      <c r="K29" s="64" t="str">
        <f>'All Stats D2'!J30&amp;" "&amp;"GBs"</f>
        <v>30 GBs</v>
      </c>
      <c r="L29" s="64" t="str">
        <f t="shared" si="1"/>
        <v>12 Goals 3 Assists 15 Points 30 GBs</v>
      </c>
      <c r="N29" s="64" t="str">
        <f>'All Stats D2'!K30&amp;" - "&amp;'All Stats D2'!L30</f>
        <v>#REF! - #REF!</v>
      </c>
      <c r="P29" s="64" t="str">
        <f>'All Stats D2'!M30&amp;" "&amp;"Goals"</f>
        <v>47 Goals</v>
      </c>
      <c r="Q29" s="64" t="str">
        <f>'All Stats D2'!N30&amp;" "&amp;"Assists"</f>
        <v>35 Assists</v>
      </c>
      <c r="R29" s="64" t="str">
        <f>'All Stats D2'!O30&amp;" "&amp;"Points"</f>
        <v>82 Points</v>
      </c>
      <c r="S29" s="64" t="str">
        <f>'All Stats D2'!P30&amp;" "&amp;"GBs"</f>
        <v>39 GBs</v>
      </c>
      <c r="T29" s="64" t="str">
        <f t="shared" si="2"/>
        <v>47 Goals 35 Assists 82 Points 39 GBs</v>
      </c>
    </row>
    <row r="30" spans="1:20">
      <c r="A30" s="64" t="str">
        <f>'All Stats D2'!A31&amp;" - "&amp;'All Stats D2'!B31</f>
        <v>#REF! - #REF!</v>
      </c>
      <c r="F30" s="64" t="str">
        <f>'All Stats D2'!E31&amp;" - "&amp;'All Stats D2'!F31</f>
        <v>#REF! - #REF!</v>
      </c>
      <c r="H30" s="64" t="str">
        <f>'All Stats D2'!G31&amp;" "&amp;"Goals"</f>
        <v>25 Goals</v>
      </c>
      <c r="I30" s="64" t="str">
        <f>'All Stats D2'!H31&amp;" "&amp;"Assists"</f>
        <v>6 Assists</v>
      </c>
      <c r="J30" s="64" t="str">
        <f>'All Stats D2'!I31&amp;" "&amp;"Points"</f>
        <v>31 Points</v>
      </c>
      <c r="K30" s="64" t="str">
        <f>'All Stats D2'!J31&amp;" "&amp;"GBs"</f>
        <v>22 GBs</v>
      </c>
      <c r="L30" s="64" t="str">
        <f t="shared" si="1"/>
        <v>25 Goals 6 Assists 31 Points 22 GBs</v>
      </c>
      <c r="N30" s="64" t="str">
        <f>'All Stats D2'!K31&amp;" - "&amp;'All Stats D2'!L31</f>
        <v>#REF! - #REF!</v>
      </c>
      <c r="P30" s="64" t="str">
        <f>'All Stats D2'!M31&amp;" "&amp;"Goals"</f>
        <v>59 Goals</v>
      </c>
      <c r="Q30" s="64" t="str">
        <f>'All Stats D2'!N31&amp;" "&amp;"Assists"</f>
        <v>15 Assists</v>
      </c>
      <c r="R30" s="64" t="str">
        <f>'All Stats D2'!O31&amp;" "&amp;"Points"</f>
        <v>74 Points</v>
      </c>
      <c r="S30" s="64" t="str">
        <f>'All Stats D2'!P31&amp;" "&amp;"GBs"</f>
        <v>52 GBs</v>
      </c>
      <c r="T30" s="64" t="str">
        <f t="shared" si="2"/>
        <v>59 Goals 15 Assists 74 Points 52 GBs</v>
      </c>
    </row>
    <row r="31" spans="1:20">
      <c r="F31" s="64" t="str">
        <f>'All Stats D2'!E32&amp;" - "&amp;'All Stats D2'!F32</f>
        <v>#REF! - #REF!</v>
      </c>
      <c r="H31" s="64" t="str">
        <f>'All Stats D2'!G32&amp;" "&amp;"Goals"</f>
        <v>50 Goals</v>
      </c>
      <c r="I31" s="64" t="str">
        <f>'All Stats D2'!H32&amp;" "&amp;"Assists"</f>
        <v>17 Assists</v>
      </c>
      <c r="J31" s="64" t="str">
        <f>'All Stats D2'!I32&amp;" "&amp;"Points"</f>
        <v>67 Points</v>
      </c>
      <c r="K31" s="64" t="str">
        <f>'All Stats D2'!J32&amp;" "&amp;"GBs"</f>
        <v>47 GBs</v>
      </c>
      <c r="L31" s="64" t="str">
        <f t="shared" si="1"/>
        <v>50 Goals 17 Assists 67 Points 47 GBs</v>
      </c>
      <c r="N31" s="64" t="str">
        <f>'All Stats D2'!K32&amp;" - "&amp;'All Stats D2'!L32</f>
        <v>#REF! - #REF!</v>
      </c>
      <c r="P31" s="64" t="str">
        <f>'All Stats D2'!M32&amp;" "&amp;"Goals"</f>
        <v>39 Goals</v>
      </c>
      <c r="Q31" s="64" t="str">
        <f>'All Stats D2'!N32&amp;" "&amp;"Assists"</f>
        <v>7 Assists</v>
      </c>
      <c r="R31" s="64" t="str">
        <f>'All Stats D2'!O32&amp;" "&amp;"Points"</f>
        <v>46 Points</v>
      </c>
      <c r="S31" s="64" t="str">
        <f>'All Stats D2'!P32&amp;" "&amp;"GBs"</f>
        <v>57 GBs</v>
      </c>
      <c r="T31" s="64" t="str">
        <f t="shared" si="2"/>
        <v>39 Goals 7 Assists 46 Points 57 GBs</v>
      </c>
    </row>
    <row r="32" spans="1:20">
      <c r="F32" s="64" t="str">
        <f>'All Stats D2'!E33&amp;" - "&amp;'All Stats D2'!F33</f>
        <v>#REF! - #REF!</v>
      </c>
      <c r="H32" s="64" t="str">
        <f>'All Stats D2'!G33&amp;" "&amp;"Goals"</f>
        <v>21 Goals</v>
      </c>
      <c r="I32" s="64" t="str">
        <f>'All Stats D2'!H33&amp;" "&amp;"Assists"</f>
        <v>16 Assists</v>
      </c>
      <c r="J32" s="64" t="str">
        <f>'All Stats D2'!I33&amp;" "&amp;"Points"</f>
        <v>37 Points</v>
      </c>
      <c r="K32" s="64" t="str">
        <f>'All Stats D2'!J33&amp;" "&amp;"GBs"</f>
        <v>22 GBs</v>
      </c>
      <c r="L32" s="64" t="str">
        <f t="shared" si="1"/>
        <v>21 Goals 16 Assists 37 Points 22 GBs</v>
      </c>
      <c r="N32" s="64" t="str">
        <f>'All Stats D2'!K33&amp;" - "&amp;'All Stats D2'!L33</f>
        <v>#REF! - #REF!</v>
      </c>
      <c r="P32" s="64" t="str">
        <f>'All Stats D2'!M33&amp;" "&amp;"Goals"</f>
        <v>34 Goals</v>
      </c>
      <c r="Q32" s="64" t="str">
        <f>'All Stats D2'!N33&amp;" "&amp;"Assists"</f>
        <v>2 Assists</v>
      </c>
      <c r="R32" s="64" t="str">
        <f>'All Stats D2'!O33&amp;" "&amp;"Points"</f>
        <v>36 Points</v>
      </c>
      <c r="S32" s="64" t="str">
        <f>'All Stats D2'!P33&amp;" "&amp;"GBs"</f>
        <v>0 GBs</v>
      </c>
      <c r="T32" s="64" t="str">
        <f t="shared" si="2"/>
        <v>34 Goals 2 Assists 36 Points 0 GBs</v>
      </c>
    </row>
    <row r="33" spans="1:20">
      <c r="F33" s="64" t="str">
        <f>'All Stats D2'!E34&amp;" - "&amp;'All Stats D2'!F34</f>
        <v>#REF! - #REF!</v>
      </c>
      <c r="H33" s="64" t="str">
        <f>'All Stats D2'!G34&amp;" "&amp;"Goals"</f>
        <v>21 Goals</v>
      </c>
      <c r="I33" s="64" t="str">
        <f>'All Stats D2'!H34&amp;" "&amp;"Assists"</f>
        <v>15 Assists</v>
      </c>
      <c r="J33" s="64" t="str">
        <f>'All Stats D2'!I34&amp;" "&amp;"Points"</f>
        <v>36 Points</v>
      </c>
      <c r="K33" s="64" t="str">
        <f>'All Stats D2'!J34&amp;" "&amp;"GBs"</f>
        <v>18 GBs</v>
      </c>
      <c r="L33" s="64" t="str">
        <f t="shared" si="1"/>
        <v>21 Goals 15 Assists 36 Points 18 GBs</v>
      </c>
      <c r="N33" s="64" t="str">
        <f>'All Stats D2'!K34&amp;" - "&amp;'All Stats D2'!L34</f>
        <v>#REF! - #REF!</v>
      </c>
      <c r="P33" s="64" t="str">
        <f>'All Stats D2'!M34&amp;" "&amp;"Goals"</f>
        <v>55 Goals</v>
      </c>
      <c r="Q33" s="64" t="str">
        <f>'All Stats D2'!N34&amp;" "&amp;"Assists"</f>
        <v>46 Assists</v>
      </c>
      <c r="R33" s="64" t="str">
        <f>'All Stats D2'!O34&amp;" "&amp;"Points"</f>
        <v>101 Points</v>
      </c>
      <c r="S33" s="64" t="str">
        <f>'All Stats D2'!P34&amp;" "&amp;"GBs"</f>
        <v>56 GBs</v>
      </c>
      <c r="T33" s="64" t="str">
        <f t="shared" si="2"/>
        <v>55 Goals 46 Assists 101 Points 56 GBs</v>
      </c>
    </row>
    <row r="34" spans="1:20">
      <c r="A34" s="3"/>
      <c r="F34" s="64" t="str">
        <f>'All Stats D2'!E35&amp;" - "&amp;'All Stats D2'!F35</f>
        <v>#REF! - #REF!</v>
      </c>
      <c r="G34" s="3"/>
      <c r="H34" s="64" t="str">
        <f>'All Stats D2'!G35&amp;" "&amp;"Goals"</f>
        <v>19 Goals</v>
      </c>
      <c r="I34" s="64" t="str">
        <f>'All Stats D2'!H35&amp;" "&amp;"Assists"</f>
        <v>17 Assists</v>
      </c>
      <c r="J34" s="64" t="str">
        <f>'All Stats D2'!I35&amp;" "&amp;"Points"</f>
        <v>36 Points</v>
      </c>
      <c r="K34" s="64" t="str">
        <f>'All Stats D2'!J35&amp;" "&amp;"GBs"</f>
        <v>25 GBs</v>
      </c>
      <c r="L34" s="64" t="str">
        <f t="shared" si="1"/>
        <v>19 Goals 17 Assists 36 Points 25 GBs</v>
      </c>
      <c r="N34" s="64" t="str">
        <f>'All Stats D2'!K35&amp;" - "&amp;'All Stats D2'!L35</f>
        <v>#REF! - #REF!</v>
      </c>
      <c r="P34" s="64" t="str">
        <f>'All Stats D2'!M35&amp;" "&amp;"Goals"</f>
        <v>21 Goals</v>
      </c>
      <c r="Q34" s="64" t="str">
        <f>'All Stats D2'!N35&amp;" "&amp;"Assists"</f>
        <v>12 Assists</v>
      </c>
      <c r="R34" s="64" t="str">
        <f>'All Stats D2'!O35&amp;" "&amp;"Points"</f>
        <v>33 Points</v>
      </c>
      <c r="S34" s="64" t="str">
        <f>'All Stats D2'!P35&amp;" "&amp;"GBs"</f>
        <v>30 GBs</v>
      </c>
      <c r="T34" s="64" t="str">
        <f t="shared" si="2"/>
        <v>21 Goals 12 Assists 33 Points 30 GBs</v>
      </c>
    </row>
    <row r="35" spans="1:20">
      <c r="A35" s="3"/>
      <c r="F35" s="64" t="str">
        <f>'All Stats D2'!E36&amp;" - "&amp;'All Stats D2'!F36</f>
        <v>#REF! - #REF!</v>
      </c>
      <c r="G35" s="3"/>
      <c r="H35" s="64" t="str">
        <f>'All Stats D2'!G36&amp;" "&amp;"Goals"</f>
        <v>27 Goals</v>
      </c>
      <c r="I35" s="64" t="str">
        <f>'All Stats D2'!H36&amp;" "&amp;"Assists"</f>
        <v>9 Assists</v>
      </c>
      <c r="J35" s="64" t="str">
        <f>'All Stats D2'!I36&amp;" "&amp;"Points"</f>
        <v>36 Points</v>
      </c>
      <c r="K35" s="64" t="str">
        <f>'All Stats D2'!J36&amp;" "&amp;"GBs"</f>
        <v>23 GBs</v>
      </c>
      <c r="L35" s="64" t="str">
        <f t="shared" si="1"/>
        <v>27 Goals 9 Assists 36 Points 23 GBs</v>
      </c>
      <c r="N35" s="64" t="str">
        <f>'All Stats D2'!K36&amp;" - "&amp;'All Stats D2'!L36</f>
        <v>#REF! - #REF!</v>
      </c>
      <c r="P35" s="64" t="str">
        <f>'All Stats D2'!M36&amp;" "&amp;"Goals"</f>
        <v>48 Goals</v>
      </c>
      <c r="Q35" s="64" t="str">
        <f>'All Stats D2'!N36&amp;" "&amp;"Assists"</f>
        <v>25 Assists</v>
      </c>
      <c r="R35" s="64" t="str">
        <f>'All Stats D2'!O36&amp;" "&amp;"Points"</f>
        <v>73 Points</v>
      </c>
      <c r="S35" s="64" t="str">
        <f>'All Stats D2'!P36&amp;" "&amp;"GBs"</f>
        <v>61 GBs</v>
      </c>
      <c r="T35" s="64" t="str">
        <f t="shared" si="2"/>
        <v>48 Goals 25 Assists 73 Points 61 GBs</v>
      </c>
    </row>
    <row r="36" spans="1:20">
      <c r="A36" s="3"/>
      <c r="F36" s="64" t="str">
        <f>'All Stats D2'!E37&amp;" - "&amp;'All Stats D2'!F37</f>
        <v>#REF! - #REF!</v>
      </c>
      <c r="G36" s="3"/>
      <c r="H36" s="64" t="str">
        <f>'All Stats D2'!G37&amp;" "&amp;"Goals"</f>
        <v>23 Goals</v>
      </c>
      <c r="I36" s="64" t="str">
        <f>'All Stats D2'!H37&amp;" "&amp;"Assists"</f>
        <v>8 Assists</v>
      </c>
      <c r="J36" s="64" t="str">
        <f>'All Stats D2'!I37&amp;" "&amp;"Points"</f>
        <v>31 Points</v>
      </c>
      <c r="K36" s="64" t="str">
        <f>'All Stats D2'!J37&amp;" "&amp;"GBs"</f>
        <v>57 GBs</v>
      </c>
      <c r="L36" s="64" t="str">
        <f t="shared" si="1"/>
        <v>23 Goals 8 Assists 31 Points 57 GBs</v>
      </c>
      <c r="N36" s="64" t="str">
        <f>'All Stats D2'!K37&amp;" - "&amp;'All Stats D2'!L37</f>
        <v>#REF! - #REF!</v>
      </c>
      <c r="P36" s="64" t="str">
        <f>'All Stats D2'!M37&amp;" "&amp;"Goals"</f>
        <v>40 Goals</v>
      </c>
      <c r="Q36" s="64" t="str">
        <f>'All Stats D2'!N37&amp;" "&amp;"Assists"</f>
        <v>14 Assists</v>
      </c>
      <c r="R36" s="64" t="str">
        <f>'All Stats D2'!O37&amp;" "&amp;"Points"</f>
        <v>54 Points</v>
      </c>
      <c r="S36" s="64" t="str">
        <f>'All Stats D2'!P37&amp;" "&amp;"GBs"</f>
        <v>25 GBs</v>
      </c>
      <c r="T36" s="64" t="str">
        <f t="shared" si="2"/>
        <v>40 Goals 14 Assists 54 Points 25 GBs</v>
      </c>
    </row>
    <row r="37" spans="1:20">
      <c r="A37" s="3"/>
      <c r="F37" s="64" t="str">
        <f>'All Stats D2'!E38&amp;" - "&amp;'All Stats D2'!F38</f>
        <v>#REF! - #REF!</v>
      </c>
      <c r="G37" s="3"/>
      <c r="H37" s="64" t="str">
        <f>'All Stats D2'!G38&amp;" "&amp;"Goals"</f>
        <v>22 Goals</v>
      </c>
      <c r="I37" s="64" t="str">
        <f>'All Stats D2'!H38&amp;" "&amp;"Assists"</f>
        <v>34 Assists</v>
      </c>
      <c r="J37" s="64" t="str">
        <f>'All Stats D2'!I38&amp;" "&amp;"Points"</f>
        <v>56 Points</v>
      </c>
      <c r="K37" s="64" t="str">
        <f>'All Stats D2'!J38&amp;" "&amp;"GBs"</f>
        <v>23 GBs</v>
      </c>
      <c r="L37" s="64" t="str">
        <f t="shared" si="1"/>
        <v>22 Goals 34 Assists 56 Points 23 GBs</v>
      </c>
      <c r="N37" s="64" t="str">
        <f>'All Stats D2'!K38&amp;" - "&amp;'All Stats D2'!L38</f>
        <v>#REF! - #REF!</v>
      </c>
      <c r="P37" s="64" t="str">
        <f>'All Stats D2'!M38&amp;" "&amp;"Goals"</f>
        <v>21 Goals</v>
      </c>
      <c r="Q37" s="64" t="str">
        <f>'All Stats D2'!N38&amp;" "&amp;"Assists"</f>
        <v>18 Assists</v>
      </c>
      <c r="R37" s="64" t="str">
        <f>'All Stats D2'!O38&amp;" "&amp;"Points"</f>
        <v>39 Points</v>
      </c>
      <c r="S37" s="64" t="str">
        <f>'All Stats D2'!P38&amp;" "&amp;"GBs"</f>
        <v>22 GBs</v>
      </c>
      <c r="T37" s="64" t="str">
        <f t="shared" si="2"/>
        <v>21 Goals 18 Assists 39 Points 22 GBs</v>
      </c>
    </row>
    <row r="38" spans="1:20">
      <c r="A38" s="3"/>
      <c r="F38" s="64" t="str">
        <f>'All Stats D2'!E39&amp;" - "&amp;'All Stats D2'!F39</f>
        <v>#REF! - #REF!</v>
      </c>
      <c r="G38" s="3"/>
      <c r="H38" s="64" t="str">
        <f>'All Stats D2'!G39&amp;" "&amp;"Goals"</f>
        <v>47 Goals</v>
      </c>
      <c r="I38" s="64" t="str">
        <f>'All Stats D2'!H39&amp;" "&amp;"Assists"</f>
        <v>9 Assists</v>
      </c>
      <c r="J38" s="64" t="str">
        <f>'All Stats D2'!I39&amp;" "&amp;"Points"</f>
        <v>56 Points</v>
      </c>
      <c r="K38" s="64" t="str">
        <f>'All Stats D2'!J39&amp;" "&amp;"GBs"</f>
        <v>27 GBs</v>
      </c>
      <c r="L38" s="64" t="str">
        <f t="shared" si="1"/>
        <v>47 Goals 9 Assists 56 Points 27 GBs</v>
      </c>
      <c r="N38" s="64" t="str">
        <f>'All Stats D2'!K39&amp;" - "&amp;'All Stats D2'!L39</f>
        <v>#REF! - #REF!</v>
      </c>
      <c r="P38" s="64" t="str">
        <f>'All Stats D2'!M39&amp;" "&amp;"Goals"</f>
        <v>44 Goals</v>
      </c>
      <c r="Q38" s="64" t="str">
        <f>'All Stats D2'!N39&amp;" "&amp;"Assists"</f>
        <v>9 Assists</v>
      </c>
      <c r="R38" s="64" t="str">
        <f>'All Stats D2'!O39&amp;" "&amp;"Points"</f>
        <v>53 Points</v>
      </c>
      <c r="S38" s="64" t="str">
        <f>'All Stats D2'!P39&amp;" "&amp;"GBs"</f>
        <v>32 GBs</v>
      </c>
      <c r="T38" s="64" t="str">
        <f t="shared" si="2"/>
        <v>44 Goals 9 Assists 53 Points 32 GBs</v>
      </c>
    </row>
    <row r="39" spans="1:20">
      <c r="A39" s="3"/>
      <c r="F39" s="64" t="str">
        <f>'All Stats D2'!E40&amp;" - "&amp;'All Stats D2'!F40</f>
        <v>#REF! - #REF!</v>
      </c>
      <c r="G39" s="3"/>
      <c r="H39" s="64" t="str">
        <f>'All Stats D2'!G40&amp;" "&amp;"Goals"</f>
        <v>16 Goals</v>
      </c>
      <c r="I39" s="64" t="str">
        <f>'All Stats D2'!H40&amp;" "&amp;"Assists"</f>
        <v>0 Assists</v>
      </c>
      <c r="J39" s="64" t="str">
        <f>'All Stats D2'!I40&amp;" "&amp;"Points"</f>
        <v>16 Points</v>
      </c>
      <c r="K39" s="64" t="str">
        <f>'All Stats D2'!J40&amp;" "&amp;"GBs"</f>
        <v>28 GBs</v>
      </c>
      <c r="L39" s="64" t="str">
        <f t="shared" si="1"/>
        <v>16 Goals 0 Assists 16 Points 28 GBs</v>
      </c>
      <c r="N39" s="64" t="str">
        <f>'All Stats D2'!K40&amp;" - "&amp;'All Stats D2'!L40</f>
        <v>#REF! - #REF!</v>
      </c>
      <c r="P39" s="64" t="str">
        <f>'All Stats D2'!M40&amp;" "&amp;"Goals"</f>
        <v>30 Goals</v>
      </c>
      <c r="Q39" s="64" t="str">
        <f>'All Stats D2'!N40&amp;" "&amp;"Assists"</f>
        <v>15 Assists</v>
      </c>
      <c r="R39" s="64" t="str">
        <f>'All Stats D2'!O40&amp;" "&amp;"Points"</f>
        <v>45 Points</v>
      </c>
      <c r="S39" s="64" t="str">
        <f>'All Stats D2'!P40&amp;" "&amp;"GBs"</f>
        <v>32 GBs</v>
      </c>
      <c r="T39" s="64" t="str">
        <f t="shared" si="2"/>
        <v>30 Goals 15 Assists 45 Points 32 GBs</v>
      </c>
    </row>
    <row r="40" spans="1:20">
      <c r="A40" s="3"/>
      <c r="F40" s="64" t="str">
        <f>'All Stats D2'!E41&amp;" - "&amp;'All Stats D2'!F41</f>
        <v xml:space="preserve">#REF! - </v>
      </c>
      <c r="G40" s="3"/>
      <c r="H40" s="64" t="str">
        <f>'All Stats D2'!G41&amp;" "&amp;"Goals"</f>
        <v xml:space="preserve"> Goals</v>
      </c>
      <c r="I40" s="64" t="str">
        <f>'All Stats D2'!H41&amp;" "&amp;"Assists"</f>
        <v xml:space="preserve"> Assists</v>
      </c>
      <c r="J40" s="64" t="str">
        <f>'All Stats D2'!I41&amp;" "&amp;"Points"</f>
        <v xml:space="preserve"> Points</v>
      </c>
      <c r="K40" s="64" t="str">
        <f>'All Stats D2'!J41&amp;" "&amp;"GBs"</f>
        <v xml:space="preserve"> GBs</v>
      </c>
      <c r="L40" s="64" t="str">
        <f t="shared" si="1"/>
        <v xml:space="preserve"> Goals  Assists  Points  GBs</v>
      </c>
      <c r="N40" s="64" t="str">
        <f>'All Stats D2'!K41&amp;" - "&amp;'All Stats D2'!L41</f>
        <v>#REF! - #REF!</v>
      </c>
      <c r="P40" s="64" t="str">
        <f>'All Stats D2'!M41&amp;" "&amp;"Goals"</f>
        <v>28 Goals</v>
      </c>
      <c r="Q40" s="64" t="str">
        <f>'All Stats D2'!N41&amp;" "&amp;"Assists"</f>
        <v>0 Assists</v>
      </c>
      <c r="R40" s="64" t="str">
        <f>'All Stats D2'!O41&amp;" "&amp;"Points"</f>
        <v>28 Points</v>
      </c>
      <c r="S40" s="64" t="str">
        <f>'All Stats D2'!P41&amp;" "&amp;"GBs"</f>
        <v>10 GBs</v>
      </c>
      <c r="T40" s="64" t="str">
        <f t="shared" si="2"/>
        <v>28 Goals 0 Assists 28 Points 10 GBs</v>
      </c>
    </row>
    <row r="41" spans="1:20">
      <c r="A41" s="3"/>
      <c r="G41" s="3"/>
      <c r="N41" s="64" t="str">
        <f>'All Stats D2'!K42&amp;" - "&amp;'All Stats D2'!L42</f>
        <v>#REF! - #REF!</v>
      </c>
      <c r="P41" s="64" t="str">
        <f>'All Stats D2'!M42&amp;" "&amp;"Goals"</f>
        <v xml:space="preserve"> Goals</v>
      </c>
      <c r="Q41" s="64" t="str">
        <f>'All Stats D2'!N42&amp;" "&amp;"Assists"</f>
        <v xml:space="preserve"> Assists</v>
      </c>
      <c r="R41" s="64" t="str">
        <f>'All Stats D2'!O42&amp;" "&amp;"Points"</f>
        <v xml:space="preserve"> Points</v>
      </c>
      <c r="S41" s="64" t="str">
        <f>'All Stats D2'!P42&amp;" "&amp;"GBs"</f>
        <v xml:space="preserve"> GBs</v>
      </c>
      <c r="T41" s="64" t="str">
        <f t="shared" si="2"/>
        <v xml:space="preserve"> Goals  Assists  Points  GBs</v>
      </c>
    </row>
    <row r="42" spans="1:20">
      <c r="A42" s="3"/>
      <c r="G42" s="3"/>
      <c r="N42" s="64" t="str">
        <f>'All Stats D2'!K43&amp;" - "&amp;'All Stats D2'!L43</f>
        <v>#REF! - #REF!</v>
      </c>
    </row>
    <row r="43" spans="1:20">
      <c r="A43" s="3"/>
      <c r="G43" s="3"/>
      <c r="N43" s="64" t="str">
        <f>'All Stats D2'!K44&amp;" - "&amp;'All Stats D2'!L44</f>
        <v>#REF! - #REF!</v>
      </c>
    </row>
    <row r="44" spans="1:20">
      <c r="A44" s="3"/>
      <c r="G44" s="3"/>
      <c r="N44" s="3"/>
    </row>
    <row r="45" spans="1:20">
      <c r="A45" s="3" t="s">
        <v>76</v>
      </c>
      <c r="G45" s="3" t="s">
        <v>90</v>
      </c>
      <c r="N45" s="3" t="s">
        <v>85</v>
      </c>
    </row>
    <row r="46" spans="1:20">
      <c r="A46" s="64" t="str">
        <f>'All Stats D2'!U3&amp;" - "&amp;'All Stats D2'!V3</f>
        <v>#REF! - #REF!</v>
      </c>
      <c r="C46" s="64" t="str">
        <f>'All Stats D2'!W3&amp;" "&amp;"GBs"</f>
        <v>52 GBs</v>
      </c>
      <c r="D46" s="64" t="str">
        <f>'All Stats D2'!X3&amp;" "&amp;"CTO"</f>
        <v>8 CTO</v>
      </c>
      <c r="E46" s="64" t="str">
        <f t="shared" ref="E46:E59" si="4">C46&amp;" "&amp;D46</f>
        <v>52 GBs 8 CTO</v>
      </c>
      <c r="G46" s="64" t="str">
        <f>'All Stats D2'!Y3&amp;" - "&amp;'All Stats D2'!Z3</f>
        <v>#REF! - #REF!</v>
      </c>
      <c r="I46" s="64" t="str">
        <f>'All Stats D2'!AA3&amp;" "&amp;"FOW"</f>
        <v>157 FOW</v>
      </c>
      <c r="J46" s="121">
        <f>'All Stats D2'!AB3</f>
        <v>0.64080000000000004</v>
      </c>
      <c r="K46" s="64" t="str">
        <f>'All Stats D2'!AC3&amp;" "&amp;"GBs"</f>
        <v>139 GBs</v>
      </c>
      <c r="L46" s="64" t="str">
        <f t="shared" ref="L46:L55" si="5">I46&amp;" "&amp;J46&amp;"FO%"&amp;" "&amp;K46</f>
        <v>157 FOW 0.6408FO% 139 GBs</v>
      </c>
      <c r="N46" s="64" t="str">
        <f>'All Stats D2'!AD3&amp;" - "&amp;'All Stats D2'!AE3</f>
        <v>#REF! - #REF!</v>
      </c>
      <c r="P46" s="64" t="str">
        <f>'All Stats D2'!AF3&amp;" "&amp;"Saves"</f>
        <v>214 Saves</v>
      </c>
      <c r="Q46" s="121">
        <f ca="1">IFERROR(__xludf.DUMMYFUNCTION("TO_PERCENT('All Stats D2'!AG3)"),0.6331)</f>
        <v>0.6331</v>
      </c>
      <c r="R46" s="135" t="str">
        <f t="shared" ref="R46:R63" ca="1" si="6">P46&amp;" "&amp;Q46&amp;"SV%"</f>
        <v>214 Saves 0.6331SV%</v>
      </c>
    </row>
    <row r="47" spans="1:20">
      <c r="A47" s="64" t="str">
        <f>'All Stats D2'!U4&amp;" - "&amp;'All Stats D2'!V4</f>
        <v>#REF! - #REF!</v>
      </c>
      <c r="C47" s="64" t="str">
        <f>'All Stats D2'!W4&amp;" "&amp;"GBs"</f>
        <v>51 GBs</v>
      </c>
      <c r="D47" s="64" t="str">
        <f>'All Stats D2'!X4&amp;" "&amp;"CTO"</f>
        <v>30 CTO</v>
      </c>
      <c r="E47" s="64" t="str">
        <f t="shared" si="4"/>
        <v>51 GBs 30 CTO</v>
      </c>
      <c r="G47" s="64" t="str">
        <f>'All Stats D2'!Y4&amp;" - "&amp;'All Stats D2'!Z4</f>
        <v>#REF! - #REF!</v>
      </c>
      <c r="I47" s="64" t="str">
        <f>'All Stats D2'!AA4&amp;" "&amp;"FOW"</f>
        <v>174 FOW</v>
      </c>
      <c r="J47" s="121">
        <f>'All Stats D2'!AB4</f>
        <v>0.60209999999999997</v>
      </c>
      <c r="K47" s="64" t="str">
        <f>'All Stats D2'!AC4&amp;" "&amp;"GBs"</f>
        <v>111 GBs</v>
      </c>
      <c r="L47" s="64" t="str">
        <f t="shared" si="5"/>
        <v>174 FOW 0.6021FO% 111 GBs</v>
      </c>
      <c r="N47" s="64" t="str">
        <f>'All Stats D2'!AD4&amp;" - "&amp;'All Stats D2'!AE4</f>
        <v>#REF! - #REF!</v>
      </c>
      <c r="P47" s="64" t="str">
        <f>'All Stats D2'!AF4&amp;" "&amp;"Saves"</f>
        <v>288 Saves</v>
      </c>
      <c r="Q47" s="121">
        <f>'All Stats D2'!AG4</f>
        <v>0.7218</v>
      </c>
      <c r="R47" s="135" t="str">
        <f t="shared" si="6"/>
        <v>288 Saves 0.7218SV%</v>
      </c>
    </row>
    <row r="48" spans="1:20">
      <c r="A48" s="64" t="str">
        <f>'All Stats D2'!U5&amp;" - "&amp;'All Stats D2'!V5</f>
        <v>#REF! - #REF!</v>
      </c>
      <c r="C48" s="64" t="str">
        <f>'All Stats D2'!W5&amp;" "&amp;"GBs"</f>
        <v>79 GBs</v>
      </c>
      <c r="D48" s="64" t="str">
        <f>'All Stats D2'!X5&amp;" "&amp;"CTO"</f>
        <v>0 CTO</v>
      </c>
      <c r="E48" s="64" t="str">
        <f t="shared" si="4"/>
        <v>79 GBs 0 CTO</v>
      </c>
      <c r="G48" s="64" t="str">
        <f>'All Stats D2'!Y5&amp;" - "&amp;'All Stats D2'!Z5</f>
        <v>#REF! - #REF!</v>
      </c>
      <c r="I48" s="64" t="str">
        <f>'All Stats D2'!AA5&amp;" "&amp;"FOW"</f>
        <v>145 FOW</v>
      </c>
      <c r="J48" s="121">
        <f>'All Stats D2'!AB5</f>
        <v>0.83819999999999995</v>
      </c>
      <c r="K48" s="64" t="str">
        <f>'All Stats D2'!AC5&amp;" "&amp;"GBs"</f>
        <v>141 GBs</v>
      </c>
      <c r="L48" s="64" t="str">
        <f t="shared" si="5"/>
        <v>145 FOW 0.8382FO% 141 GBs</v>
      </c>
      <c r="N48" s="64" t="str">
        <f>'All Stats D2'!AD5&amp;" - "&amp;'All Stats D2'!AE5</f>
        <v>#REF! - #REF!</v>
      </c>
      <c r="P48" s="64" t="str">
        <f>'All Stats D2'!AF5&amp;" "&amp;"Saves"</f>
        <v>165 Saves</v>
      </c>
      <c r="Q48" s="121">
        <f>'All Stats D2'!AG5</f>
        <v>0.62980000000000003</v>
      </c>
      <c r="R48" s="135" t="str">
        <f t="shared" si="6"/>
        <v>165 Saves 0.6298SV%</v>
      </c>
    </row>
    <row r="49" spans="1:18">
      <c r="A49" s="64" t="str">
        <f>'All Stats D2'!U6&amp;" - "&amp;'All Stats D2'!V6</f>
        <v>#REF! - #REF!</v>
      </c>
      <c r="C49" s="64" t="str">
        <f>'All Stats D2'!W6&amp;" "&amp;"GBs"</f>
        <v>34 GBs</v>
      </c>
      <c r="D49" s="64" t="str">
        <f>'All Stats D2'!X6&amp;" "&amp;"CTO"</f>
        <v>16 CTO</v>
      </c>
      <c r="E49" s="64" t="str">
        <f t="shared" si="4"/>
        <v>34 GBs 16 CTO</v>
      </c>
      <c r="G49" s="64" t="str">
        <f>'All Stats D2'!Y6&amp;" - "&amp;'All Stats D2'!Z6</f>
        <v>#REF! - #REF!</v>
      </c>
      <c r="I49" s="64" t="str">
        <f>'All Stats D2'!AA6&amp;" "&amp;"FOW"</f>
        <v>239 FOW</v>
      </c>
      <c r="J49" s="121">
        <f>'All Stats D2'!AB6</f>
        <v>0.59009999999999996</v>
      </c>
      <c r="K49" s="64" t="str">
        <f>'All Stats D2'!AC6&amp;" "&amp;"GBs"</f>
        <v>110 GBs</v>
      </c>
      <c r="L49" s="64" t="str">
        <f t="shared" si="5"/>
        <v>239 FOW 0.5901FO% 110 GBs</v>
      </c>
      <c r="N49" s="64" t="str">
        <f>'All Stats D2'!AD6&amp;" - "&amp;'All Stats D2'!AE6</f>
        <v>#REF! - #REF!</v>
      </c>
      <c r="P49" s="64" t="str">
        <f>'All Stats D2'!AF6&amp;" "&amp;"Saves"</f>
        <v>302 Saves</v>
      </c>
      <c r="Q49" s="121">
        <f>'All Stats D2'!AG6</f>
        <v>0.67410000000000003</v>
      </c>
      <c r="R49" s="135" t="str">
        <f t="shared" si="6"/>
        <v>302 Saves 0.6741SV%</v>
      </c>
    </row>
    <row r="50" spans="1:18">
      <c r="A50" s="64" t="str">
        <f>'All Stats D2'!U7&amp;" - "&amp;'All Stats D2'!V7</f>
        <v>#REF! - #REF!</v>
      </c>
      <c r="C50" s="64" t="str">
        <f>'All Stats D2'!W7&amp;" "&amp;"GBs"</f>
        <v>68 GBs</v>
      </c>
      <c r="D50" s="64" t="str">
        <f>'All Stats D2'!X7&amp;" "&amp;"CTO"</f>
        <v>51 CTO</v>
      </c>
      <c r="E50" s="64" t="str">
        <f t="shared" si="4"/>
        <v>68 GBs 51 CTO</v>
      </c>
      <c r="G50" s="64" t="str">
        <f>'All Stats D2'!Y7&amp;" - "&amp;'All Stats D2'!Z7</f>
        <v>#REF! - #REF!</v>
      </c>
      <c r="I50" s="64" t="str">
        <f>'All Stats D2'!AA7&amp;" "&amp;"FOW"</f>
        <v>204 FOW</v>
      </c>
      <c r="J50" s="121">
        <f>'All Stats D2'!AB7</f>
        <v>0.70830000000000004</v>
      </c>
      <c r="K50" s="64" t="str">
        <f>'All Stats D2'!AC7&amp;" "&amp;"GBs"</f>
        <v>166 GBs</v>
      </c>
      <c r="L50" s="64" t="str">
        <f t="shared" si="5"/>
        <v>204 FOW 0.7083FO% 166 GBs</v>
      </c>
      <c r="N50" s="64" t="str">
        <f>'All Stats D2'!AD7&amp;" - "&amp;'All Stats D2'!AE7</f>
        <v>#REF! - #REF!</v>
      </c>
      <c r="P50" s="64" t="str">
        <f>'All Stats D2'!AF7&amp;" "&amp;"Saves"</f>
        <v>189 Saves</v>
      </c>
      <c r="Q50" s="121">
        <f>'All Stats D2'!AG7</f>
        <v>0.52500000000000002</v>
      </c>
      <c r="R50" s="135" t="str">
        <f t="shared" si="6"/>
        <v>189 Saves 0.525SV%</v>
      </c>
    </row>
    <row r="51" spans="1:18">
      <c r="A51" s="64" t="str">
        <f>'All Stats D2'!U8&amp;" - "&amp;'All Stats D2'!V8</f>
        <v>#REF! - #REF!</v>
      </c>
      <c r="C51" s="64" t="str">
        <f>'All Stats D2'!W8&amp;" "&amp;"GBs"</f>
        <v>55 GBs</v>
      </c>
      <c r="D51" s="64" t="str">
        <f>'All Stats D2'!X8&amp;" "&amp;"CTO"</f>
        <v>20 CTO</v>
      </c>
      <c r="E51" s="64" t="str">
        <f t="shared" si="4"/>
        <v>55 GBs 20 CTO</v>
      </c>
      <c r="G51" s="64" t="str">
        <f>'All Stats D2'!Y8&amp;" - "&amp;'All Stats D2'!Z8</f>
        <v>#REF! - #REF!</v>
      </c>
      <c r="I51" s="64" t="str">
        <f>'All Stats D2'!AA8&amp;" "&amp;"FOW"</f>
        <v>178 FOW</v>
      </c>
      <c r="J51" s="121">
        <f>'All Stats D2'!AB8</f>
        <v>0.64490000000000003</v>
      </c>
      <c r="K51" s="64" t="str">
        <f>'All Stats D2'!AC8&amp;" "&amp;"GBs"</f>
        <v>99 GBs</v>
      </c>
      <c r="L51" s="64" t="str">
        <f t="shared" si="5"/>
        <v>178 FOW 0.6449FO% 99 GBs</v>
      </c>
      <c r="N51" s="64" t="str">
        <f>'All Stats D2'!AD8&amp;" - "&amp;'All Stats D2'!AE8</f>
        <v>#REF! - #REF!</v>
      </c>
      <c r="P51" s="64" t="str">
        <f>'All Stats D2'!AF8&amp;" "&amp;"Saves"</f>
        <v>170 Saves</v>
      </c>
      <c r="Q51" s="121">
        <f>'All Stats D2'!AG8</f>
        <v>0.69110000000000005</v>
      </c>
      <c r="R51" s="135" t="str">
        <f t="shared" si="6"/>
        <v>170 Saves 0.6911SV%</v>
      </c>
    </row>
    <row r="52" spans="1:18">
      <c r="A52" s="64" t="str">
        <f>'All Stats D2'!U9&amp;" - "&amp;'All Stats D2'!V9</f>
        <v>#REF! - #REF!</v>
      </c>
      <c r="C52" s="64" t="str">
        <f>'All Stats D2'!W9&amp;" "&amp;"GBs"</f>
        <v>80 GBs</v>
      </c>
      <c r="D52" s="64" t="str">
        <f>'All Stats D2'!X9&amp;" "&amp;"CTO"</f>
        <v>33 CTO</v>
      </c>
      <c r="E52" s="64" t="str">
        <f t="shared" si="4"/>
        <v>80 GBs 33 CTO</v>
      </c>
      <c r="G52" s="64" t="str">
        <f>'All Stats D2'!Y9&amp;" - "&amp;'All Stats D2'!Z9</f>
        <v>#REF! - #REF!</v>
      </c>
      <c r="I52" s="64" t="str">
        <f>'All Stats D2'!AA9&amp;" "&amp;"FOW"</f>
        <v>116 FOW</v>
      </c>
      <c r="J52" s="121">
        <f>'All Stats D2'!AB9</f>
        <v>0.53459999999999996</v>
      </c>
      <c r="K52" s="64" t="str">
        <f>'All Stats D2'!AC9&amp;" "&amp;"GBs"</f>
        <v>104 GBs</v>
      </c>
      <c r="L52" s="64" t="str">
        <f t="shared" si="5"/>
        <v>116 FOW 0.5346FO% 104 GBs</v>
      </c>
      <c r="N52" s="64" t="str">
        <f>'All Stats D2'!AD9&amp;" - "&amp;'All Stats D2'!AE9</f>
        <v>#REF! - #REF!</v>
      </c>
      <c r="P52" s="64" t="str">
        <f>'All Stats D2'!AF9&amp;" "&amp;"Saves"</f>
        <v>173 Saves</v>
      </c>
      <c r="Q52" s="121">
        <f>'All Stats D2'!AG9</f>
        <v>0.62450000000000006</v>
      </c>
      <c r="R52" s="135" t="str">
        <f t="shared" si="6"/>
        <v>173 Saves 0.6245SV%</v>
      </c>
    </row>
    <row r="53" spans="1:18">
      <c r="A53" s="64" t="str">
        <f>'All Stats D2'!U10&amp;" - "&amp;'All Stats D2'!V10</f>
        <v>#REF! - #REF!</v>
      </c>
      <c r="C53" s="64" t="str">
        <f>'All Stats D2'!W10&amp;" "&amp;"GBs"</f>
        <v>98 GBs</v>
      </c>
      <c r="D53" s="64" t="str">
        <f>'All Stats D2'!X10&amp;" "&amp;"CTO"</f>
        <v>56 CTO</v>
      </c>
      <c r="E53" s="64" t="str">
        <f t="shared" si="4"/>
        <v>98 GBs 56 CTO</v>
      </c>
      <c r="G53" s="64" t="str">
        <f>'All Stats D2'!Y10&amp;" - "&amp;'All Stats D2'!Z10</f>
        <v>#REF! - #REF!</v>
      </c>
      <c r="I53" s="64" t="str">
        <f>'All Stats D2'!AA10&amp;" "&amp;"FOW"</f>
        <v>156 FOW</v>
      </c>
      <c r="J53" s="121">
        <f>'All Stats D2'!AB10</f>
        <v>0.76100000000000001</v>
      </c>
      <c r="K53" s="64" t="str">
        <f>'All Stats D2'!AC10&amp;" "&amp;"GBs"</f>
        <v>136 GBs</v>
      </c>
      <c r="L53" s="64" t="str">
        <f t="shared" si="5"/>
        <v>156 FOW 0.761FO% 136 GBs</v>
      </c>
      <c r="N53" s="64" t="str">
        <f>'All Stats D2'!AD10&amp;" - "&amp;'All Stats D2'!AE10</f>
        <v>#REF! - #REF!</v>
      </c>
      <c r="P53" s="64" t="str">
        <f>'All Stats D2'!AF10&amp;" "&amp;"Saves"</f>
        <v>182 Saves</v>
      </c>
      <c r="Q53" s="121">
        <f>'All Stats D2'!AG10</f>
        <v>0.58709999999999996</v>
      </c>
      <c r="R53" s="135" t="str">
        <f t="shared" si="6"/>
        <v>182 Saves 0.5871SV%</v>
      </c>
    </row>
    <row r="54" spans="1:18">
      <c r="A54" s="64" t="str">
        <f>'All Stats D2'!U11&amp;" - "&amp;'All Stats D2'!V11</f>
        <v>#REF! - #REF!</v>
      </c>
      <c r="C54" s="64" t="str">
        <f>'All Stats D2'!W11&amp;" "&amp;"GBs"</f>
        <v>86 GBs</v>
      </c>
      <c r="D54" s="64" t="str">
        <f>'All Stats D2'!X11&amp;" "&amp;"CTO"</f>
        <v>33 CTO</v>
      </c>
      <c r="E54" s="64" t="str">
        <f t="shared" si="4"/>
        <v>86 GBs 33 CTO</v>
      </c>
      <c r="G54" s="64" t="str">
        <f>'All Stats D2'!Y11&amp;" - "&amp;'All Stats D2'!Z11</f>
        <v>#REF! - #REF!</v>
      </c>
      <c r="I54" s="64" t="str">
        <f>'All Stats D2'!AA11&amp;" "&amp;"FOW"</f>
        <v>154 FOW</v>
      </c>
      <c r="J54" s="121">
        <f>'All Stats D2'!AB11</f>
        <v>0.63639999999999997</v>
      </c>
      <c r="K54" s="64" t="str">
        <f>'All Stats D2'!AC11&amp;" "&amp;"GBs"</f>
        <v>54 GBs</v>
      </c>
      <c r="L54" s="64" t="str">
        <f t="shared" si="5"/>
        <v>154 FOW 0.6364FO% 54 GBs</v>
      </c>
      <c r="N54" s="64" t="str">
        <f>'All Stats D2'!AD11&amp;" - "&amp;'All Stats D2'!AE11</f>
        <v>#REF! - #REF!</v>
      </c>
      <c r="P54" s="64" t="str">
        <f>'All Stats D2'!AF11&amp;" "&amp;"Saves"</f>
        <v>190 Saves</v>
      </c>
      <c r="Q54" s="121">
        <f>'All Stats D2'!AG11</f>
        <v>0.59379999999999999</v>
      </c>
      <c r="R54" s="135" t="str">
        <f t="shared" si="6"/>
        <v>190 Saves 0.5938SV%</v>
      </c>
    </row>
    <row r="55" spans="1:18">
      <c r="A55" s="64" t="str">
        <f>'All Stats D2'!U12&amp;" - "&amp;'All Stats D2'!V12</f>
        <v>#REF! - #REF!</v>
      </c>
      <c r="C55" s="64" t="str">
        <f>'All Stats D2'!W12&amp;" "&amp;"GBs"</f>
        <v>71 GBs</v>
      </c>
      <c r="D55" s="64" t="str">
        <f>'All Stats D2'!X12&amp;" "&amp;"CTO"</f>
        <v>45 CTO</v>
      </c>
      <c r="E55" s="64" t="str">
        <f t="shared" si="4"/>
        <v>71 GBs 45 CTO</v>
      </c>
      <c r="G55" s="64" t="str">
        <f>'All Stats D2'!Y12&amp;" - "&amp;'All Stats D2'!Z12</f>
        <v>#REF! - #REF!</v>
      </c>
      <c r="I55" s="64" t="str">
        <f>'All Stats D2'!AA12&amp;" "&amp;"FOW"</f>
        <v xml:space="preserve"> FOW</v>
      </c>
      <c r="J55" s="64" t="str">
        <f>'All Stats D2'!AB12&amp;"%"</f>
        <v>%</v>
      </c>
      <c r="K55" s="64" t="str">
        <f>'All Stats D2'!AC12&amp;" "&amp;"GBs"</f>
        <v xml:space="preserve"> GBs</v>
      </c>
      <c r="L55" s="64" t="str">
        <f t="shared" si="5"/>
        <v xml:space="preserve"> FOW %FO%  GBs</v>
      </c>
      <c r="N55" s="64" t="str">
        <f>'All Stats D2'!AD12&amp;" - "&amp;'All Stats D2'!AE12</f>
        <v>#REF! - #REF!</v>
      </c>
      <c r="O55" s="64" t="str">
        <f>'All Stats D2'!AE12</f>
        <v>#REF!</v>
      </c>
      <c r="P55" s="64" t="str">
        <f>'All Stats D2'!AF12&amp;" "&amp;"Saves"</f>
        <v>161 Saves</v>
      </c>
      <c r="Q55" s="121">
        <f>'All Stats D2'!AG12</f>
        <v>0.57709999999999995</v>
      </c>
      <c r="R55" s="135" t="str">
        <f t="shared" si="6"/>
        <v>161 Saves 0.5771SV%</v>
      </c>
    </row>
    <row r="56" spans="1:18">
      <c r="A56" s="64" t="str">
        <f>'All Stats D2'!U13&amp;" - "&amp;'All Stats D2'!V13</f>
        <v>#REF! - #REF!</v>
      </c>
      <c r="C56" s="64" t="str">
        <f>'All Stats D2'!W13&amp;" "&amp;"GBs"</f>
        <v>60 GBs</v>
      </c>
      <c r="D56" s="64" t="str">
        <f>'All Stats D2'!X13&amp;" "&amp;"CTO"</f>
        <v>27 CTO</v>
      </c>
      <c r="E56" s="64" t="str">
        <f t="shared" si="4"/>
        <v>60 GBs 27 CTO</v>
      </c>
      <c r="G56" s="64" t="str">
        <f>'All Stats D2'!Y13&amp;" - "&amp;'All Stats D2'!Z13</f>
        <v>#REF! - #REF!</v>
      </c>
      <c r="H56" s="64" t="str">
        <f>'All Stats D2'!Z13</f>
        <v>#REF!</v>
      </c>
      <c r="N56" s="64" t="str">
        <f>'All Stats D2'!AD13&amp;" - "&amp;'All Stats D2'!AE13</f>
        <v>#REF! - #REF!</v>
      </c>
      <c r="O56" s="64" t="str">
        <f>'All Stats D2'!AE13</f>
        <v>#REF!</v>
      </c>
      <c r="P56" s="64" t="str">
        <f>'All Stats D2'!AF13&amp;" "&amp;"Saves"</f>
        <v>192 Saves</v>
      </c>
      <c r="Q56" s="121">
        <f>'All Stats D2'!AG13</f>
        <v>0.57140000000000002</v>
      </c>
      <c r="R56" s="135" t="str">
        <f t="shared" si="6"/>
        <v>192 Saves 0.5714SV%</v>
      </c>
    </row>
    <row r="57" spans="1:18">
      <c r="A57" s="64" t="str">
        <f>'All Stats D2'!U14&amp;" - "&amp;'All Stats D2'!V14</f>
        <v>#REF! - #REF!</v>
      </c>
      <c r="C57" s="64" t="str">
        <f>'All Stats D2'!W14&amp;" "&amp;"GBs"</f>
        <v>55 GBs</v>
      </c>
      <c r="D57" s="64" t="str">
        <f>'All Stats D2'!X14&amp;" "&amp;"CTO"</f>
        <v>42 CTO</v>
      </c>
      <c r="E57" s="64" t="str">
        <f t="shared" si="4"/>
        <v>55 GBs 42 CTO</v>
      </c>
      <c r="G57" s="64" t="str">
        <f>'All Stats D2'!Y14</f>
        <v>#REF!</v>
      </c>
      <c r="H57" s="64" t="str">
        <f>'All Stats D2'!Z14</f>
        <v>#REF!</v>
      </c>
      <c r="N57" s="64" t="str">
        <f>'All Stats D2'!AD14&amp;" - "&amp;'All Stats D2'!AE14</f>
        <v>#REF! - #REF!</v>
      </c>
      <c r="O57" s="64" t="str">
        <f>'All Stats D2'!AE14</f>
        <v>#REF!</v>
      </c>
      <c r="P57" s="64" t="str">
        <f>'All Stats D2'!AF14&amp;" "&amp;"Saves"</f>
        <v>190 Saves</v>
      </c>
      <c r="Q57" s="121">
        <f>'All Stats D2'!AG14</f>
        <v>0.59940000000000004</v>
      </c>
      <c r="R57" s="135" t="str">
        <f t="shared" si="6"/>
        <v>190 Saves 0.5994SV%</v>
      </c>
    </row>
    <row r="58" spans="1:18">
      <c r="A58" s="64" t="str">
        <f>'All Stats D2'!U15&amp;" - "&amp;'All Stats D2'!V15</f>
        <v>#REF! - #REF!</v>
      </c>
      <c r="C58" s="64" t="str">
        <f>'All Stats D2'!W15&amp;" "&amp;"GBs"</f>
        <v xml:space="preserve"> GBs</v>
      </c>
      <c r="D58" s="64" t="str">
        <f>'All Stats D2'!X15&amp;" "&amp;"CTO"</f>
        <v xml:space="preserve"> CTO</v>
      </c>
      <c r="E58" s="64" t="str">
        <f t="shared" si="4"/>
        <v xml:space="preserve"> GBs  CTO</v>
      </c>
      <c r="G58" s="64" t="str">
        <f>'All Stats D2'!Y15</f>
        <v>#REF!</v>
      </c>
      <c r="H58" s="64" t="str">
        <f>'All Stats D2'!Z15</f>
        <v>#REF!</v>
      </c>
      <c r="N58" s="64" t="str">
        <f>'All Stats D2'!AD15&amp;" - "&amp;'All Stats D2'!AE15</f>
        <v>#REF! - #REF!</v>
      </c>
      <c r="O58" s="64" t="str">
        <f>'All Stats D2'!AE15</f>
        <v>#REF!</v>
      </c>
      <c r="P58" s="64" t="str">
        <f>'All Stats D2'!AF15&amp;" "&amp;"Saves"</f>
        <v>166 Saves</v>
      </c>
      <c r="Q58" s="121">
        <f>'All Stats D2'!AG15</f>
        <v>0.67759999999999998</v>
      </c>
      <c r="R58" s="135" t="str">
        <f t="shared" si="6"/>
        <v>166 Saves 0.6776SV%</v>
      </c>
    </row>
    <row r="59" spans="1:18">
      <c r="D59" s="64" t="str">
        <f>'All Stats D2'!X16&amp;" "&amp;"CTO"</f>
        <v xml:space="preserve"> CTO</v>
      </c>
      <c r="E59" s="64" t="str">
        <f t="shared" si="4"/>
        <v xml:space="preserve">  CTO</v>
      </c>
      <c r="G59" s="64" t="str">
        <f>'All Stats D2'!Y16</f>
        <v>#REF!</v>
      </c>
      <c r="H59" s="64" t="str">
        <f>'All Stats D2'!Z16</f>
        <v>#REF!</v>
      </c>
      <c r="N59" s="64" t="str">
        <f>'All Stats D2'!AD16&amp;" - "&amp;'All Stats D2'!AE16</f>
        <v>#REF! - #REF!</v>
      </c>
      <c r="O59" s="64" t="str">
        <f>'All Stats D2'!AE16</f>
        <v>#REF!</v>
      </c>
      <c r="P59" s="64" t="str">
        <f>'All Stats D2'!AF16&amp;" "&amp;"Saves"</f>
        <v>216 Saves</v>
      </c>
      <c r="Q59" s="121">
        <f>'All Stats D2'!AG16</f>
        <v>0.63339999999999996</v>
      </c>
      <c r="R59" s="135" t="str">
        <f t="shared" si="6"/>
        <v>216 Saves 0.6334SV%</v>
      </c>
    </row>
    <row r="60" spans="1:18">
      <c r="D60" s="64" t="str">
        <f>'All Stats D2'!X17&amp;" "&amp;"CTO"</f>
        <v xml:space="preserve"> CTO</v>
      </c>
      <c r="G60" s="64" t="str">
        <f>'All Stats D2'!Y17</f>
        <v>#REF!</v>
      </c>
      <c r="H60" s="64" t="str">
        <f>'All Stats D2'!Z17</f>
        <v>#REF!</v>
      </c>
      <c r="N60" s="64" t="str">
        <f>'All Stats D2'!AD17&amp;" - "&amp;'All Stats D2'!AE17</f>
        <v>#REF! - #REF!</v>
      </c>
      <c r="O60" s="64" t="str">
        <f>'All Stats D2'!AE17</f>
        <v>#REF!</v>
      </c>
      <c r="P60" s="64" t="str">
        <f>'All Stats D2'!AF17&amp;" "&amp;"Saves"</f>
        <v>188 Saves</v>
      </c>
      <c r="Q60" s="121">
        <f>'All Stats D2'!AG17</f>
        <v>0.51090000000000002</v>
      </c>
      <c r="R60" s="135" t="str">
        <f t="shared" si="6"/>
        <v>188 Saves 0.5109SV%</v>
      </c>
    </row>
    <row r="61" spans="1:18">
      <c r="D61" s="64" t="str">
        <f>'All Stats D2'!X18&amp;" "&amp;"CTO"</f>
        <v xml:space="preserve"> CTO</v>
      </c>
      <c r="G61" s="64" t="str">
        <f>'All Stats D2'!Y18</f>
        <v>#REF!</v>
      </c>
      <c r="H61" s="64" t="str">
        <f>'All Stats D2'!Z18</f>
        <v>#REF!</v>
      </c>
      <c r="N61" s="64" t="str">
        <f>'All Stats D2'!AD18&amp;" - "&amp;'All Stats D2'!AE18</f>
        <v>#REF! - #REF!</v>
      </c>
      <c r="O61" s="64" t="str">
        <f>'All Stats D2'!AE18</f>
        <v>#REF!</v>
      </c>
      <c r="P61" s="64" t="str">
        <f>'All Stats D2'!AF18&amp;" "&amp;"Saves"</f>
        <v>Not Submitted Saves</v>
      </c>
      <c r="Q61" s="121" t="str">
        <f>'All Stats D2'!AG18</f>
        <v>Not Submitted</v>
      </c>
      <c r="R61" s="135" t="str">
        <f t="shared" si="6"/>
        <v>Not Submitted Saves Not SubmittedSV%</v>
      </c>
    </row>
    <row r="62" spans="1:18">
      <c r="G62" s="64" t="str">
        <f>'All Stats D2'!Y19</f>
        <v>#REF!</v>
      </c>
      <c r="H62" s="64" t="str">
        <f>'All Stats D2'!Z19</f>
        <v>#REF!</v>
      </c>
      <c r="N62" s="64" t="str">
        <f>'All Stats D2'!AD19&amp;" - "&amp;'All Stats D2'!AE19</f>
        <v>#REF! - #REF!</v>
      </c>
      <c r="O62" s="64" t="str">
        <f>'All Stats D2'!AE19</f>
        <v>#REF!</v>
      </c>
      <c r="P62" s="64" t="str">
        <f>'All Stats D2'!AF19&amp;" "&amp;"Saves"</f>
        <v>111 Saves</v>
      </c>
      <c r="Q62" s="121">
        <f>'All Stats D2'!AG19</f>
        <v>0.61670000000000003</v>
      </c>
      <c r="R62" s="135" t="str">
        <f t="shared" si="6"/>
        <v>111 Saves 0.6167SV%</v>
      </c>
    </row>
    <row r="63" spans="1:18">
      <c r="G63" s="64">
        <f>'All Stats D2'!Y20</f>
        <v>0</v>
      </c>
      <c r="H63" s="64" t="str">
        <f>'All Stats D2'!Z20</f>
        <v>#REF!</v>
      </c>
      <c r="N63" s="64" t="str">
        <f>'All Stats D2'!AD20&amp;" - "&amp;'All Stats D2'!AE20</f>
        <v>#REF! - #REF!</v>
      </c>
      <c r="O63" s="64" t="str">
        <f>'All Stats D2'!AE20</f>
        <v>#REF!</v>
      </c>
      <c r="P63" s="64" t="str">
        <f>'All Stats D2'!AF20&amp;" "&amp;"Saves"</f>
        <v>148 Saves</v>
      </c>
      <c r="Q63" s="121">
        <f>'All Stats D2'!AG20</f>
        <v>0.63790000000000002</v>
      </c>
      <c r="R63" s="135" t="str">
        <f t="shared" si="6"/>
        <v>148 Saves 0.6379SV%</v>
      </c>
    </row>
    <row r="64" spans="1:18">
      <c r="G64" s="64">
        <f>'All Stats D2'!Y21</f>
        <v>0</v>
      </c>
      <c r="H64" s="64" t="str">
        <f>'All Stats D2'!Z21</f>
        <v>#REF!</v>
      </c>
      <c r="N64" s="64" t="str">
        <f>'All Stats D2'!AD21&amp;" - "&amp;'All Stats D2'!AE21</f>
        <v>#REF! - #REF!</v>
      </c>
      <c r="O64" s="64" t="str">
        <f>'All Stats D2'!AE21</f>
        <v>#REF!</v>
      </c>
    </row>
    <row r="65" spans="7:15">
      <c r="G65" s="64">
        <f>'All Stats D2'!Y22</f>
        <v>0</v>
      </c>
      <c r="H65" s="64" t="str">
        <f>'All Stats D2'!Z22</f>
        <v>#REF!</v>
      </c>
      <c r="N65" s="64" t="str">
        <f>'All Stats D2'!AD22&amp;" - "&amp;'All Stats D2'!AE22</f>
        <v>#REF! - #REF!</v>
      </c>
      <c r="O65" s="64" t="str">
        <f>'All Stats D2'!AE22</f>
        <v>#REF!</v>
      </c>
    </row>
    <row r="66" spans="7:15">
      <c r="N66" s="64" t="str">
        <f>'All Stats D2'!AD23&amp;" - "&amp;'All Stats D2'!AE23</f>
        <v>#REF! - #REF!</v>
      </c>
    </row>
    <row r="67" spans="7:15">
      <c r="N67" s="64" t="str">
        <f>'All Stats D2'!AD24&amp;" - "&amp;'All Stats D2'!AE24</f>
        <v>#REF! - #REF!</v>
      </c>
    </row>
    <row r="68" spans="7:15">
      <c r="M68" s="136">
        <f ca="1">IFERROR(__xludf.DUMMYFUNCTION("TO_PERCENT(0.657)"),0.657)</f>
        <v>0.65700000000000003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108"/>
  <sheetViews>
    <sheetView workbookViewId="0"/>
  </sheetViews>
  <sheetFormatPr defaultColWidth="12.6640625" defaultRowHeight="15.75" customHeight="1"/>
  <sheetData>
    <row r="1" spans="1:6">
      <c r="A1" s="3" t="s">
        <v>614</v>
      </c>
      <c r="E1" s="102" t="s">
        <v>114</v>
      </c>
    </row>
    <row r="2" spans="1:6">
      <c r="A2" s="3" t="s">
        <v>82</v>
      </c>
      <c r="E2" s="64" t="s">
        <v>615</v>
      </c>
      <c r="F2" s="64" t="s">
        <v>616</v>
      </c>
    </row>
    <row r="3" spans="1:6">
      <c r="A3" s="64" t="str">
        <f>'All Stats D2'!A3&amp;" - "&amp;'All Stats D2'!B3</f>
        <v>#REF! - #REF!</v>
      </c>
      <c r="B3" s="64" t="s">
        <v>617</v>
      </c>
      <c r="E3" s="64" t="s">
        <v>618</v>
      </c>
      <c r="F3" s="64" t="s">
        <v>619</v>
      </c>
    </row>
    <row r="4" spans="1:6">
      <c r="A4" s="64" t="str">
        <f>'All Stats D2'!A4&amp;" - "&amp;'All Stats D2'!B4</f>
        <v>#REF! - #REF!</v>
      </c>
      <c r="B4" s="64" t="s">
        <v>620</v>
      </c>
      <c r="E4" s="64" t="s">
        <v>621</v>
      </c>
      <c r="F4" s="64" t="s">
        <v>622</v>
      </c>
    </row>
    <row r="5" spans="1:6">
      <c r="A5" s="64" t="str">
        <f>'All Stats D2'!A5&amp;" - "&amp;'All Stats D2'!B5</f>
        <v>#REF! - #REF!</v>
      </c>
      <c r="B5" s="64" t="s">
        <v>623</v>
      </c>
    </row>
    <row r="6" spans="1:6">
      <c r="A6" s="64" t="str">
        <f>'All Stats D2'!A6&amp;" - "&amp;'All Stats D2'!B6</f>
        <v>#REF! - #REF!</v>
      </c>
      <c r="B6" s="64" t="s">
        <v>624</v>
      </c>
      <c r="E6" s="102" t="s">
        <v>76</v>
      </c>
    </row>
    <row r="7" spans="1:6">
      <c r="A7" s="64" t="str">
        <f>'All Stats D2'!A7&amp;" - "&amp;'All Stats D2'!B7</f>
        <v>#REF! - #REF!</v>
      </c>
      <c r="B7" s="64" t="s">
        <v>625</v>
      </c>
      <c r="E7" s="64" t="s">
        <v>626</v>
      </c>
      <c r="F7" s="64" t="s">
        <v>627</v>
      </c>
    </row>
    <row r="8" spans="1:6">
      <c r="A8" s="64" t="str">
        <f>'All Stats D2'!A8&amp;" - "&amp;'All Stats D2'!B8</f>
        <v>#REF! - #REF!</v>
      </c>
      <c r="B8" s="64" t="s">
        <v>628</v>
      </c>
      <c r="E8" s="64" t="s">
        <v>629</v>
      </c>
      <c r="F8" s="64" t="s">
        <v>630</v>
      </c>
    </row>
    <row r="9" spans="1:6">
      <c r="A9" s="64" t="str">
        <f>'All Stats D2'!A9&amp;" - "&amp;'All Stats D2'!B9</f>
        <v>#REF! - #REF!</v>
      </c>
      <c r="B9" s="64" t="s">
        <v>631</v>
      </c>
      <c r="E9" s="64" t="s">
        <v>632</v>
      </c>
      <c r="F9" s="64" t="s">
        <v>633</v>
      </c>
    </row>
    <row r="10" spans="1:6">
      <c r="A10" s="64" t="str">
        <f>'All Stats D2'!A10&amp;" - "&amp;'All Stats D2'!B10</f>
        <v>#REF! - #REF!</v>
      </c>
      <c r="B10" s="64" t="s">
        <v>634</v>
      </c>
      <c r="E10" s="64" t="s">
        <v>635</v>
      </c>
      <c r="F10" s="64" t="s">
        <v>636</v>
      </c>
    </row>
    <row r="11" spans="1:6">
      <c r="A11" s="64" t="str">
        <f>'All Stats D2'!A11&amp;" - "&amp;'All Stats D2'!B11</f>
        <v>#REF! - #REF!</v>
      </c>
      <c r="B11" s="64" t="s">
        <v>637</v>
      </c>
      <c r="E11" s="64" t="s">
        <v>638</v>
      </c>
      <c r="F11" s="64" t="s">
        <v>639</v>
      </c>
    </row>
    <row r="12" spans="1:6">
      <c r="A12" s="64" t="str">
        <f>'All Stats D2'!A12&amp;" - "&amp;'All Stats D2'!B12</f>
        <v>#REF! - #REF!</v>
      </c>
      <c r="B12" s="64" t="s">
        <v>640</v>
      </c>
      <c r="E12" s="64" t="s">
        <v>641</v>
      </c>
      <c r="F12" s="64" t="s">
        <v>642</v>
      </c>
    </row>
    <row r="13" spans="1:6">
      <c r="A13" s="64" t="str">
        <f>'All Stats D2'!A13&amp;" - "&amp;'All Stats D2'!B13</f>
        <v>#REF! - #REF!</v>
      </c>
      <c r="B13" s="64" t="s">
        <v>643</v>
      </c>
      <c r="E13" s="64" t="s">
        <v>644</v>
      </c>
      <c r="F13" s="64" t="s">
        <v>645</v>
      </c>
    </row>
    <row r="14" spans="1:6">
      <c r="A14" s="64" t="str">
        <f>'All Stats D2'!A14&amp;" - "&amp;'All Stats D2'!B14</f>
        <v>#REF! - #REF!</v>
      </c>
      <c r="B14" s="64" t="s">
        <v>646</v>
      </c>
      <c r="E14" s="64" t="s">
        <v>647</v>
      </c>
      <c r="F14" s="64" t="s">
        <v>648</v>
      </c>
    </row>
    <row r="15" spans="1:6">
      <c r="A15" s="64" t="str">
        <f>'All Stats D2'!A15&amp;" - "&amp;'All Stats D2'!B15</f>
        <v>#REF! - #REF!</v>
      </c>
      <c r="B15" s="64" t="s">
        <v>649</v>
      </c>
      <c r="E15" s="64" t="s">
        <v>650</v>
      </c>
      <c r="F15" s="64" t="s">
        <v>651</v>
      </c>
    </row>
    <row r="16" spans="1:6">
      <c r="A16" s="64" t="str">
        <f>'All Stats D2'!A16&amp;" - "&amp;'All Stats D2'!B16</f>
        <v>#REF! - #REF!</v>
      </c>
      <c r="B16" s="64" t="s">
        <v>652</v>
      </c>
      <c r="E16" s="64" t="s">
        <v>653</v>
      </c>
      <c r="F16" s="64" t="s">
        <v>654</v>
      </c>
    </row>
    <row r="17" spans="1:6">
      <c r="A17" s="64" t="str">
        <f>'All Stats D2'!A17&amp;" - "&amp;'All Stats D2'!B17</f>
        <v>#REF! - #REF!</v>
      </c>
      <c r="B17" s="64" t="s">
        <v>655</v>
      </c>
      <c r="E17" s="64" t="s">
        <v>656</v>
      </c>
      <c r="F17" s="64" t="s">
        <v>657</v>
      </c>
    </row>
    <row r="18" spans="1:6">
      <c r="A18" s="64" t="str">
        <f>'All Stats D2'!A18&amp;" - "&amp;'All Stats D2'!B18</f>
        <v>#REF! - #REF!</v>
      </c>
      <c r="B18" s="64" t="s">
        <v>658</v>
      </c>
      <c r="E18" s="64" t="s">
        <v>659</v>
      </c>
      <c r="F18" s="64" t="s">
        <v>660</v>
      </c>
    </row>
    <row r="19" spans="1:6">
      <c r="A19" s="64" t="str">
        <f>'All Stats D2'!A19&amp;" - "&amp;'All Stats D2'!B19</f>
        <v>#REF! - #REF!</v>
      </c>
      <c r="B19" s="64" t="s">
        <v>661</v>
      </c>
    </row>
    <row r="20" spans="1:6">
      <c r="A20" s="64" t="str">
        <f>'All Stats D2'!A20&amp;" - "&amp;'All Stats D2'!B20</f>
        <v>#REF! - #REF!</v>
      </c>
      <c r="B20" s="64" t="s">
        <v>662</v>
      </c>
      <c r="E20" s="102" t="s">
        <v>90</v>
      </c>
    </row>
    <row r="21" spans="1:6">
      <c r="A21" s="64" t="str">
        <f>'All Stats D2'!A21&amp;" - "&amp;'All Stats D2'!B21</f>
        <v>#REF! - #REF!</v>
      </c>
      <c r="B21" s="64" t="s">
        <v>663</v>
      </c>
      <c r="E21" s="64" t="s">
        <v>664</v>
      </c>
      <c r="F21" s="64" t="s">
        <v>665</v>
      </c>
    </row>
    <row r="22" spans="1:6">
      <c r="A22" s="64" t="str">
        <f>'All Stats D2'!A22&amp;" - "&amp;'All Stats D2'!B22</f>
        <v>#REF! - #REF!</v>
      </c>
      <c r="B22" s="64" t="s">
        <v>666</v>
      </c>
      <c r="E22" s="64" t="s">
        <v>667</v>
      </c>
      <c r="F22" s="64" t="s">
        <v>668</v>
      </c>
    </row>
    <row r="23" spans="1:6">
      <c r="A23" s="64" t="str">
        <f>'All Stats D2'!A23&amp;" - "&amp;'All Stats D2'!B23</f>
        <v>#REF! - #REF!</v>
      </c>
      <c r="B23" s="64" t="s">
        <v>669</v>
      </c>
      <c r="E23" s="64" t="s">
        <v>670</v>
      </c>
      <c r="F23" s="64" t="s">
        <v>671</v>
      </c>
    </row>
    <row r="24" spans="1:6">
      <c r="A24" s="64" t="str">
        <f>'All Stats D2'!A24&amp;" - "&amp;'All Stats D2'!B24</f>
        <v>#REF! - #REF!</v>
      </c>
      <c r="B24" s="64" t="s">
        <v>672</v>
      </c>
      <c r="E24" s="64" t="s">
        <v>673</v>
      </c>
      <c r="F24" s="64" t="s">
        <v>674</v>
      </c>
    </row>
    <row r="25" spans="1:6">
      <c r="A25" s="64" t="str">
        <f>'All Stats D2'!A25&amp;" - "&amp;'All Stats D2'!B25</f>
        <v>#REF! - #REF!</v>
      </c>
      <c r="B25" s="64" t="s">
        <v>672</v>
      </c>
      <c r="E25" s="64" t="s">
        <v>675</v>
      </c>
      <c r="F25" s="64" t="s">
        <v>676</v>
      </c>
    </row>
    <row r="26" spans="1:6">
      <c r="A26" s="64" t="str">
        <f>'All Stats D2'!A26&amp;" - "&amp;'All Stats D2'!B26</f>
        <v>#REF! - #REF!</v>
      </c>
      <c r="B26" s="64" t="s">
        <v>677</v>
      </c>
      <c r="E26" s="64" t="s">
        <v>678</v>
      </c>
      <c r="F26" s="64" t="s">
        <v>679</v>
      </c>
    </row>
    <row r="27" spans="1:6">
      <c r="A27" s="64" t="str">
        <f>'All Stats D2'!A27&amp;" - "&amp;'All Stats D2'!B27</f>
        <v>#REF! - #REF!</v>
      </c>
      <c r="B27" s="64" t="s">
        <v>680</v>
      </c>
      <c r="E27" s="64" t="s">
        <v>681</v>
      </c>
      <c r="F27" s="64" t="s">
        <v>682</v>
      </c>
    </row>
    <row r="28" spans="1:6">
      <c r="E28" s="64" t="s">
        <v>683</v>
      </c>
      <c r="F28" s="64" t="s">
        <v>684</v>
      </c>
    </row>
    <row r="29" spans="1:6">
      <c r="A29" s="102" t="s">
        <v>73</v>
      </c>
      <c r="E29" s="64" t="s">
        <v>685</v>
      </c>
      <c r="F29" s="64" t="s">
        <v>686</v>
      </c>
    </row>
    <row r="30" spans="1:6">
      <c r="A30" s="64" t="s">
        <v>687</v>
      </c>
      <c r="B30" s="64" t="s">
        <v>688</v>
      </c>
    </row>
    <row r="31" spans="1:6">
      <c r="A31" s="64" t="s">
        <v>689</v>
      </c>
      <c r="B31" s="64" t="s">
        <v>690</v>
      </c>
      <c r="E31" s="102" t="s">
        <v>85</v>
      </c>
    </row>
    <row r="32" spans="1:6">
      <c r="A32" s="64" t="s">
        <v>691</v>
      </c>
      <c r="B32" s="64" t="s">
        <v>692</v>
      </c>
      <c r="E32" s="64" t="s">
        <v>693</v>
      </c>
      <c r="F32" s="64" t="s">
        <v>694</v>
      </c>
    </row>
    <row r="33" spans="1:6">
      <c r="A33" s="64" t="s">
        <v>695</v>
      </c>
      <c r="B33" s="64" t="s">
        <v>696</v>
      </c>
      <c r="E33" s="64" t="s">
        <v>697</v>
      </c>
      <c r="F33" s="64" t="s">
        <v>698</v>
      </c>
    </row>
    <row r="34" spans="1:6">
      <c r="A34" s="64" t="s">
        <v>699</v>
      </c>
      <c r="B34" s="64" t="s">
        <v>700</v>
      </c>
      <c r="E34" s="64" t="s">
        <v>701</v>
      </c>
      <c r="F34" s="64" t="s">
        <v>702</v>
      </c>
    </row>
    <row r="35" spans="1:6">
      <c r="A35" s="64" t="s">
        <v>703</v>
      </c>
      <c r="B35" s="64" t="s">
        <v>704</v>
      </c>
      <c r="E35" s="64" t="s">
        <v>705</v>
      </c>
      <c r="F35" s="64" t="s">
        <v>706</v>
      </c>
    </row>
    <row r="36" spans="1:6">
      <c r="A36" s="64" t="s">
        <v>707</v>
      </c>
      <c r="B36" s="64" t="s">
        <v>708</v>
      </c>
      <c r="E36" s="64" t="s">
        <v>709</v>
      </c>
      <c r="F36" s="64" t="s">
        <v>710</v>
      </c>
    </row>
    <row r="37" spans="1:6">
      <c r="A37" s="64" t="s">
        <v>711</v>
      </c>
      <c r="B37" s="64" t="s">
        <v>712</v>
      </c>
      <c r="E37" s="64" t="s">
        <v>713</v>
      </c>
      <c r="F37" s="64" t="s">
        <v>714</v>
      </c>
    </row>
    <row r="38" spans="1:6">
      <c r="A38" s="64" t="s">
        <v>715</v>
      </c>
      <c r="B38" s="64" t="s">
        <v>716</v>
      </c>
      <c r="E38" s="64" t="s">
        <v>717</v>
      </c>
      <c r="F38" s="64" t="s">
        <v>718</v>
      </c>
    </row>
    <row r="39" spans="1:6">
      <c r="A39" s="64" t="s">
        <v>719</v>
      </c>
      <c r="B39" s="64" t="s">
        <v>720</v>
      </c>
      <c r="E39" s="64" t="s">
        <v>721</v>
      </c>
      <c r="F39" s="64" t="s">
        <v>722</v>
      </c>
    </row>
    <row r="40" spans="1:6">
      <c r="A40" s="64" t="s">
        <v>723</v>
      </c>
      <c r="B40" s="64" t="s">
        <v>724</v>
      </c>
      <c r="E40" s="64" t="s">
        <v>725</v>
      </c>
      <c r="F40" s="64" t="s">
        <v>726</v>
      </c>
    </row>
    <row r="41" spans="1:6">
      <c r="A41" s="64" t="s">
        <v>727</v>
      </c>
      <c r="B41" s="64" t="s">
        <v>728</v>
      </c>
      <c r="E41" s="64" t="s">
        <v>729</v>
      </c>
      <c r="F41" s="64" t="s">
        <v>730</v>
      </c>
    </row>
    <row r="42" spans="1:6">
      <c r="A42" s="64" t="s">
        <v>731</v>
      </c>
      <c r="B42" s="64" t="s">
        <v>732</v>
      </c>
      <c r="E42" s="64" t="s">
        <v>733</v>
      </c>
      <c r="F42" s="64" t="s">
        <v>734</v>
      </c>
    </row>
    <row r="43" spans="1:6">
      <c r="A43" s="64" t="s">
        <v>735</v>
      </c>
      <c r="B43" s="64" t="s">
        <v>736</v>
      </c>
      <c r="E43" s="64" t="s">
        <v>737</v>
      </c>
      <c r="F43" s="64" t="s">
        <v>738</v>
      </c>
    </row>
    <row r="44" spans="1:6">
      <c r="A44" s="64" t="s">
        <v>739</v>
      </c>
      <c r="B44" s="64" t="s">
        <v>740</v>
      </c>
      <c r="E44" s="64" t="s">
        <v>741</v>
      </c>
      <c r="F44" s="64" t="s">
        <v>742</v>
      </c>
    </row>
    <row r="45" spans="1:6">
      <c r="A45" s="64" t="s">
        <v>743</v>
      </c>
      <c r="B45" s="64" t="s">
        <v>744</v>
      </c>
      <c r="E45" s="64" t="s">
        <v>745</v>
      </c>
      <c r="F45" s="64" t="s">
        <v>746</v>
      </c>
    </row>
    <row r="46" spans="1:6">
      <c r="A46" s="64" t="s">
        <v>747</v>
      </c>
      <c r="B46" s="64" t="s">
        <v>748</v>
      </c>
      <c r="E46" s="64" t="s">
        <v>749</v>
      </c>
      <c r="F46" s="64" t="s">
        <v>750</v>
      </c>
    </row>
    <row r="47" spans="1:6">
      <c r="A47" s="64" t="s">
        <v>751</v>
      </c>
      <c r="B47" s="64" t="s">
        <v>752</v>
      </c>
      <c r="E47" s="64" t="s">
        <v>753</v>
      </c>
      <c r="F47" s="64" t="s">
        <v>754</v>
      </c>
    </row>
    <row r="48" spans="1:6">
      <c r="A48" s="64" t="s">
        <v>755</v>
      </c>
      <c r="B48" s="64" t="s">
        <v>756</v>
      </c>
      <c r="E48" s="64" t="s">
        <v>757</v>
      </c>
      <c r="F48" s="64" t="s">
        <v>758</v>
      </c>
    </row>
    <row r="49" spans="1:6">
      <c r="A49" s="64" t="s">
        <v>759</v>
      </c>
      <c r="B49" s="64" t="s">
        <v>760</v>
      </c>
      <c r="E49" s="64" t="s">
        <v>761</v>
      </c>
      <c r="F49" s="64" t="s">
        <v>762</v>
      </c>
    </row>
    <row r="50" spans="1:6">
      <c r="A50" s="64" t="s">
        <v>763</v>
      </c>
      <c r="B50" s="64" t="s">
        <v>764</v>
      </c>
    </row>
    <row r="51" spans="1:6">
      <c r="A51" s="64" t="s">
        <v>765</v>
      </c>
      <c r="B51" s="64" t="s">
        <v>766</v>
      </c>
    </row>
    <row r="52" spans="1:6">
      <c r="A52" s="64" t="s">
        <v>767</v>
      </c>
      <c r="B52" s="64" t="s">
        <v>768</v>
      </c>
    </row>
    <row r="53" spans="1:6">
      <c r="A53" s="64" t="s">
        <v>769</v>
      </c>
      <c r="B53" s="64" t="s">
        <v>770</v>
      </c>
    </row>
    <row r="54" spans="1:6">
      <c r="A54" s="64" t="s">
        <v>771</v>
      </c>
      <c r="B54" s="64" t="s">
        <v>772</v>
      </c>
    </row>
    <row r="55" spans="1:6">
      <c r="A55" s="64" t="s">
        <v>773</v>
      </c>
      <c r="B55" s="64" t="s">
        <v>774</v>
      </c>
    </row>
    <row r="56" spans="1:6">
      <c r="A56" s="64" t="s">
        <v>775</v>
      </c>
      <c r="B56" s="64" t="s">
        <v>776</v>
      </c>
    </row>
    <row r="57" spans="1:6">
      <c r="A57" s="64" t="s">
        <v>777</v>
      </c>
      <c r="B57" s="64" t="s">
        <v>778</v>
      </c>
    </row>
    <row r="58" spans="1:6">
      <c r="A58" s="64" t="s">
        <v>779</v>
      </c>
      <c r="B58" s="64" t="s">
        <v>780</v>
      </c>
    </row>
    <row r="59" spans="1:6">
      <c r="A59" s="64" t="s">
        <v>781</v>
      </c>
      <c r="B59" s="64" t="s">
        <v>782</v>
      </c>
    </row>
    <row r="60" spans="1:6">
      <c r="A60" s="64" t="s">
        <v>783</v>
      </c>
      <c r="B60" s="64" t="s">
        <v>784</v>
      </c>
    </row>
    <row r="61" spans="1:6">
      <c r="A61" s="64" t="s">
        <v>785</v>
      </c>
      <c r="B61" s="64" t="s">
        <v>786</v>
      </c>
    </row>
    <row r="62" spans="1:6">
      <c r="A62" s="64" t="s">
        <v>787</v>
      </c>
      <c r="B62" s="64" t="s">
        <v>788</v>
      </c>
    </row>
    <row r="63" spans="1:6">
      <c r="A63" s="64" t="s">
        <v>789</v>
      </c>
      <c r="B63" s="64" t="s">
        <v>790</v>
      </c>
    </row>
    <row r="64" spans="1:6">
      <c r="A64" s="64" t="s">
        <v>791</v>
      </c>
      <c r="B64" s="64" t="s">
        <v>792</v>
      </c>
    </row>
    <row r="65" spans="1:2">
      <c r="A65" s="64" t="s">
        <v>793</v>
      </c>
      <c r="B65" s="64" t="s">
        <v>794</v>
      </c>
    </row>
    <row r="66" spans="1:2">
      <c r="A66" s="64" t="s">
        <v>795</v>
      </c>
      <c r="B66" s="64" t="s">
        <v>796</v>
      </c>
    </row>
    <row r="67" spans="1:2">
      <c r="A67" s="64" t="s">
        <v>797</v>
      </c>
      <c r="B67" s="64" t="s">
        <v>798</v>
      </c>
    </row>
    <row r="69" spans="1:2">
      <c r="A69" s="102" t="s">
        <v>79</v>
      </c>
    </row>
    <row r="70" spans="1:2">
      <c r="A70" s="64" t="s">
        <v>799</v>
      </c>
      <c r="B70" s="64" t="s">
        <v>800</v>
      </c>
    </row>
    <row r="71" spans="1:2">
      <c r="A71" s="64" t="s">
        <v>801</v>
      </c>
      <c r="B71" s="64" t="s">
        <v>802</v>
      </c>
    </row>
    <row r="72" spans="1:2">
      <c r="A72" s="64" t="s">
        <v>803</v>
      </c>
      <c r="B72" s="64" t="s">
        <v>804</v>
      </c>
    </row>
    <row r="73" spans="1:2">
      <c r="A73" s="64" t="s">
        <v>805</v>
      </c>
      <c r="B73" s="64" t="s">
        <v>806</v>
      </c>
    </row>
    <row r="74" spans="1:2">
      <c r="A74" s="64" t="s">
        <v>807</v>
      </c>
      <c r="B74" s="64" t="s">
        <v>808</v>
      </c>
    </row>
    <row r="75" spans="1:2">
      <c r="A75" s="64" t="s">
        <v>809</v>
      </c>
      <c r="B75" s="64" t="s">
        <v>810</v>
      </c>
    </row>
    <row r="76" spans="1:2">
      <c r="A76" s="64" t="s">
        <v>811</v>
      </c>
      <c r="B76" s="64" t="s">
        <v>812</v>
      </c>
    </row>
    <row r="77" spans="1:2">
      <c r="A77" s="64" t="s">
        <v>813</v>
      </c>
      <c r="B77" s="64" t="s">
        <v>814</v>
      </c>
    </row>
    <row r="78" spans="1:2">
      <c r="A78" s="64" t="s">
        <v>815</v>
      </c>
      <c r="B78" s="64" t="s">
        <v>816</v>
      </c>
    </row>
    <row r="79" spans="1:2">
      <c r="A79" s="64" t="s">
        <v>817</v>
      </c>
      <c r="B79" s="64" t="s">
        <v>818</v>
      </c>
    </row>
    <row r="80" spans="1:2">
      <c r="A80" s="64" t="s">
        <v>819</v>
      </c>
      <c r="B80" s="64" t="s">
        <v>820</v>
      </c>
    </row>
    <row r="81" spans="1:2">
      <c r="A81" s="64" t="s">
        <v>821</v>
      </c>
      <c r="B81" s="64" t="s">
        <v>822</v>
      </c>
    </row>
    <row r="82" spans="1:2">
      <c r="A82" s="64" t="s">
        <v>823</v>
      </c>
      <c r="B82" s="64" t="s">
        <v>824</v>
      </c>
    </row>
    <row r="83" spans="1:2">
      <c r="A83" s="64" t="s">
        <v>825</v>
      </c>
      <c r="B83" s="64" t="s">
        <v>826</v>
      </c>
    </row>
    <row r="84" spans="1:2">
      <c r="A84" s="64" t="s">
        <v>827</v>
      </c>
      <c r="B84" s="64" t="s">
        <v>828</v>
      </c>
    </row>
    <row r="85" spans="1:2">
      <c r="A85" s="64" t="s">
        <v>829</v>
      </c>
      <c r="B85" s="64" t="s">
        <v>830</v>
      </c>
    </row>
    <row r="86" spans="1:2">
      <c r="A86" s="64" t="s">
        <v>831</v>
      </c>
      <c r="B86" s="64" t="s">
        <v>832</v>
      </c>
    </row>
    <row r="87" spans="1:2">
      <c r="A87" s="64" t="s">
        <v>833</v>
      </c>
      <c r="B87" s="64" t="s">
        <v>834</v>
      </c>
    </row>
    <row r="88" spans="1:2">
      <c r="A88" s="64" t="s">
        <v>835</v>
      </c>
      <c r="B88" s="64" t="s">
        <v>836</v>
      </c>
    </row>
    <row r="89" spans="1:2">
      <c r="A89" s="64" t="s">
        <v>837</v>
      </c>
      <c r="B89" s="64" t="s">
        <v>838</v>
      </c>
    </row>
    <row r="90" spans="1:2">
      <c r="A90" s="64" t="s">
        <v>839</v>
      </c>
      <c r="B90" s="64" t="s">
        <v>840</v>
      </c>
    </row>
    <row r="91" spans="1:2">
      <c r="A91" s="64" t="s">
        <v>841</v>
      </c>
      <c r="B91" s="64" t="s">
        <v>842</v>
      </c>
    </row>
    <row r="92" spans="1:2">
      <c r="A92" s="64" t="s">
        <v>843</v>
      </c>
      <c r="B92" s="64" t="s">
        <v>844</v>
      </c>
    </row>
    <row r="93" spans="1:2">
      <c r="A93" s="64" t="s">
        <v>845</v>
      </c>
      <c r="B93" s="64" t="s">
        <v>846</v>
      </c>
    </row>
    <row r="94" spans="1:2">
      <c r="A94" s="64" t="s">
        <v>847</v>
      </c>
      <c r="B94" s="64" t="s">
        <v>848</v>
      </c>
    </row>
    <row r="95" spans="1:2">
      <c r="A95" s="64" t="s">
        <v>849</v>
      </c>
      <c r="B95" s="64" t="s">
        <v>850</v>
      </c>
    </row>
    <row r="96" spans="1:2">
      <c r="A96" s="64" t="s">
        <v>851</v>
      </c>
      <c r="B96" s="64" t="s">
        <v>852</v>
      </c>
    </row>
    <row r="97" spans="1:2">
      <c r="A97" s="64" t="s">
        <v>853</v>
      </c>
      <c r="B97" s="64" t="s">
        <v>854</v>
      </c>
    </row>
    <row r="98" spans="1:2">
      <c r="A98" s="64" t="s">
        <v>855</v>
      </c>
      <c r="B98" s="64" t="s">
        <v>856</v>
      </c>
    </row>
    <row r="99" spans="1:2">
      <c r="A99" s="64" t="s">
        <v>857</v>
      </c>
      <c r="B99" s="64" t="s">
        <v>858</v>
      </c>
    </row>
    <row r="100" spans="1:2">
      <c r="A100" s="64" t="s">
        <v>859</v>
      </c>
      <c r="B100" s="64" t="s">
        <v>860</v>
      </c>
    </row>
    <row r="101" spans="1:2">
      <c r="A101" s="64" t="s">
        <v>861</v>
      </c>
      <c r="B101" s="64" t="s">
        <v>862</v>
      </c>
    </row>
    <row r="102" spans="1:2">
      <c r="A102" s="64" t="s">
        <v>863</v>
      </c>
      <c r="B102" s="64" t="s">
        <v>864</v>
      </c>
    </row>
    <row r="103" spans="1:2">
      <c r="A103" s="64" t="s">
        <v>865</v>
      </c>
      <c r="B103" s="64" t="s">
        <v>866</v>
      </c>
    </row>
    <row r="104" spans="1:2">
      <c r="A104" s="64" t="s">
        <v>867</v>
      </c>
      <c r="B104" s="64" t="s">
        <v>868</v>
      </c>
    </row>
    <row r="105" spans="1:2">
      <c r="A105" s="64" t="s">
        <v>869</v>
      </c>
      <c r="B105" s="64" t="s">
        <v>870</v>
      </c>
    </row>
    <row r="106" spans="1:2">
      <c r="A106" s="64" t="s">
        <v>871</v>
      </c>
      <c r="B106" s="64" t="s">
        <v>872</v>
      </c>
    </row>
    <row r="107" spans="1:2">
      <c r="A107" s="64" t="s">
        <v>873</v>
      </c>
      <c r="B107" s="64" t="s">
        <v>874</v>
      </c>
    </row>
    <row r="108" spans="1:2">
      <c r="A108" s="64" t="s">
        <v>875</v>
      </c>
      <c r="B108" s="64" t="s">
        <v>876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U53"/>
  <sheetViews>
    <sheetView topLeftCell="E1" workbookViewId="0">
      <selection activeCell="F6" sqref="F6"/>
    </sheetView>
  </sheetViews>
  <sheetFormatPr defaultColWidth="12.6640625" defaultRowHeight="15.75" customHeight="1"/>
  <cols>
    <col min="3" max="3" width="19.33203125" customWidth="1"/>
    <col min="6" max="6" width="20.109375" customWidth="1"/>
    <col min="9" max="9" width="18.33203125" customWidth="1"/>
    <col min="12" max="12" width="19.109375" customWidth="1"/>
    <col min="18" max="18" width="18.33203125" customWidth="1"/>
    <col min="21" max="21" width="18.109375" customWidth="1"/>
  </cols>
  <sheetData>
    <row r="1" spans="1:21">
      <c r="A1" s="137" t="s">
        <v>877</v>
      </c>
      <c r="C1" s="138"/>
      <c r="F1" s="138"/>
      <c r="G1" s="139"/>
      <c r="I1" s="138"/>
      <c r="J1" s="139"/>
      <c r="L1" s="138"/>
      <c r="M1" s="139"/>
      <c r="O1" s="138"/>
      <c r="R1" s="138"/>
      <c r="S1" s="139"/>
      <c r="U1" s="138"/>
    </row>
    <row r="2" spans="1:21">
      <c r="A2" s="137" t="s">
        <v>85</v>
      </c>
      <c r="C2" s="138"/>
      <c r="D2" s="3" t="s">
        <v>82</v>
      </c>
      <c r="F2" s="138"/>
      <c r="G2" s="137" t="s">
        <v>73</v>
      </c>
      <c r="I2" s="138"/>
      <c r="J2" s="137" t="s">
        <v>79</v>
      </c>
      <c r="L2" s="138"/>
      <c r="M2" s="137" t="s">
        <v>114</v>
      </c>
      <c r="O2" s="138"/>
      <c r="P2" s="3" t="s">
        <v>76</v>
      </c>
      <c r="R2" s="138"/>
      <c r="S2" s="137" t="s">
        <v>90</v>
      </c>
      <c r="U2" s="138"/>
    </row>
    <row r="3" spans="1:21">
      <c r="A3" s="140" t="s">
        <v>72</v>
      </c>
      <c r="B3" s="141" t="s">
        <v>71</v>
      </c>
      <c r="C3" s="142" t="s">
        <v>878</v>
      </c>
      <c r="D3" s="141" t="s">
        <v>72</v>
      </c>
      <c r="E3" s="141" t="s">
        <v>71</v>
      </c>
      <c r="F3" s="142" t="s">
        <v>878</v>
      </c>
      <c r="G3" s="140" t="s">
        <v>72</v>
      </c>
      <c r="H3" s="141" t="s">
        <v>71</v>
      </c>
      <c r="I3" s="142" t="s">
        <v>878</v>
      </c>
      <c r="J3" s="140" t="s">
        <v>72</v>
      </c>
      <c r="K3" s="141" t="s">
        <v>71</v>
      </c>
      <c r="L3" s="142" t="s">
        <v>878</v>
      </c>
      <c r="M3" s="140" t="s">
        <v>72</v>
      </c>
      <c r="N3" s="141" t="s">
        <v>71</v>
      </c>
      <c r="O3" s="142" t="s">
        <v>878</v>
      </c>
      <c r="P3" s="141" t="s">
        <v>72</v>
      </c>
      <c r="Q3" s="141" t="s">
        <v>71</v>
      </c>
      <c r="R3" s="142" t="s">
        <v>878</v>
      </c>
      <c r="S3" s="140" t="s">
        <v>72</v>
      </c>
      <c r="T3" s="141" t="s">
        <v>71</v>
      </c>
      <c r="U3" s="142" t="s">
        <v>878</v>
      </c>
    </row>
    <row r="4" spans="1:21">
      <c r="A4" s="143"/>
      <c r="B4" s="132" t="s">
        <v>879</v>
      </c>
      <c r="C4" s="144"/>
      <c r="D4" s="131"/>
      <c r="E4" s="132" t="s">
        <v>879</v>
      </c>
      <c r="F4" s="144"/>
      <c r="G4" s="143"/>
      <c r="H4" s="132" t="s">
        <v>879</v>
      </c>
      <c r="I4" s="144"/>
      <c r="J4" s="143"/>
      <c r="K4" s="132" t="s">
        <v>879</v>
      </c>
      <c r="L4" s="144"/>
      <c r="M4" s="143"/>
      <c r="N4" s="132" t="s">
        <v>879</v>
      </c>
      <c r="O4" s="144"/>
      <c r="P4" s="131"/>
      <c r="Q4" s="132" t="s">
        <v>879</v>
      </c>
      <c r="R4" s="144"/>
      <c r="S4" s="143"/>
      <c r="T4" s="132" t="s">
        <v>879</v>
      </c>
      <c r="U4" s="144"/>
    </row>
    <row r="5" spans="1:21">
      <c r="A5" s="137" t="s">
        <v>313</v>
      </c>
      <c r="B5" s="3" t="s">
        <v>310</v>
      </c>
      <c r="C5" s="145" t="s">
        <v>4</v>
      </c>
      <c r="D5" s="3" t="s">
        <v>125</v>
      </c>
      <c r="E5" s="3" t="s">
        <v>124</v>
      </c>
      <c r="F5" s="145" t="s">
        <v>117</v>
      </c>
      <c r="G5" s="137" t="s">
        <v>121</v>
      </c>
      <c r="H5" s="3" t="s">
        <v>120</v>
      </c>
      <c r="I5" s="145" t="s">
        <v>117</v>
      </c>
      <c r="J5" s="137" t="s">
        <v>183</v>
      </c>
      <c r="K5" s="3" t="s">
        <v>187</v>
      </c>
      <c r="L5" s="145" t="s">
        <v>7</v>
      </c>
      <c r="M5" s="146" t="s">
        <v>92</v>
      </c>
      <c r="N5" s="102" t="s">
        <v>290</v>
      </c>
      <c r="O5" s="147" t="s">
        <v>288</v>
      </c>
      <c r="P5" s="3" t="s">
        <v>203</v>
      </c>
      <c r="Q5" s="3" t="s">
        <v>330</v>
      </c>
      <c r="R5" s="145" t="s">
        <v>26</v>
      </c>
      <c r="S5" s="146" t="s">
        <v>310</v>
      </c>
      <c r="T5" s="102" t="s">
        <v>309</v>
      </c>
      <c r="U5" s="138" t="s">
        <v>4</v>
      </c>
    </row>
    <row r="6" spans="1:21">
      <c r="A6" s="137" t="s">
        <v>170</v>
      </c>
      <c r="B6" s="3" t="s">
        <v>336</v>
      </c>
      <c r="C6" s="145" t="s">
        <v>32</v>
      </c>
      <c r="D6" s="3" t="s">
        <v>189</v>
      </c>
      <c r="E6" s="3" t="s">
        <v>188</v>
      </c>
      <c r="F6" s="3" t="s">
        <v>7</v>
      </c>
      <c r="G6" s="137" t="s">
        <v>123</v>
      </c>
      <c r="H6" s="3" t="s">
        <v>122</v>
      </c>
      <c r="I6" s="145" t="s">
        <v>117</v>
      </c>
      <c r="J6" s="137" t="s">
        <v>119</v>
      </c>
      <c r="K6" s="3" t="s">
        <v>118</v>
      </c>
      <c r="L6" s="145" t="s">
        <v>117</v>
      </c>
      <c r="M6" s="139" t="s">
        <v>183</v>
      </c>
      <c r="N6" s="64" t="s">
        <v>316</v>
      </c>
      <c r="O6" s="138" t="s">
        <v>4</v>
      </c>
      <c r="P6" s="3" t="s">
        <v>193</v>
      </c>
      <c r="Q6" s="3" t="s">
        <v>152</v>
      </c>
      <c r="R6" s="145" t="s">
        <v>6</v>
      </c>
      <c r="S6" s="139" t="s">
        <v>289</v>
      </c>
      <c r="T6" s="64" t="s">
        <v>258</v>
      </c>
      <c r="U6" s="138" t="s">
        <v>288</v>
      </c>
    </row>
    <row r="7" spans="1:21">
      <c r="A7" s="148"/>
      <c r="B7" s="149"/>
      <c r="C7" s="150"/>
      <c r="D7" s="3" t="s">
        <v>123</v>
      </c>
      <c r="E7" s="3" t="s">
        <v>311</v>
      </c>
      <c r="F7" s="145" t="s">
        <v>4</v>
      </c>
      <c r="G7" s="137" t="s">
        <v>131</v>
      </c>
      <c r="H7" s="3" t="s">
        <v>312</v>
      </c>
      <c r="I7" s="145" t="s">
        <v>4</v>
      </c>
      <c r="J7" s="137" t="s">
        <v>127</v>
      </c>
      <c r="K7" s="3" t="s">
        <v>126</v>
      </c>
      <c r="L7" s="145" t="s">
        <v>117</v>
      </c>
      <c r="M7" s="148"/>
      <c r="N7" s="149"/>
      <c r="O7" s="150"/>
      <c r="P7" s="149"/>
      <c r="Q7" s="149"/>
      <c r="R7" s="150"/>
      <c r="S7" s="148"/>
      <c r="T7" s="149"/>
      <c r="U7" s="150"/>
    </row>
    <row r="8" spans="1:21">
      <c r="A8" s="148"/>
      <c r="B8" s="149"/>
      <c r="C8" s="150"/>
      <c r="D8" s="3" t="s">
        <v>131</v>
      </c>
      <c r="E8" s="3" t="s">
        <v>130</v>
      </c>
      <c r="F8" s="145" t="s">
        <v>117</v>
      </c>
      <c r="G8" s="139" t="s">
        <v>315</v>
      </c>
      <c r="H8" s="64" t="s">
        <v>314</v>
      </c>
      <c r="I8" s="138" t="s">
        <v>4</v>
      </c>
      <c r="J8" s="137" t="s">
        <v>133</v>
      </c>
      <c r="K8" s="3" t="s">
        <v>132</v>
      </c>
      <c r="L8" s="145" t="s">
        <v>117</v>
      </c>
      <c r="M8" s="148"/>
      <c r="N8" s="149"/>
      <c r="O8" s="150"/>
      <c r="P8" s="149"/>
      <c r="Q8" s="149"/>
      <c r="R8" s="150"/>
      <c r="S8" s="148"/>
      <c r="T8" s="149"/>
      <c r="U8" s="150"/>
    </row>
    <row r="9" spans="1:21">
      <c r="A9" s="148"/>
      <c r="B9" s="149"/>
      <c r="C9" s="150"/>
      <c r="D9" s="149"/>
      <c r="E9" s="149"/>
      <c r="F9" s="150"/>
      <c r="G9" s="137" t="s">
        <v>366</v>
      </c>
      <c r="H9" s="3" t="s">
        <v>405</v>
      </c>
      <c r="I9" s="145" t="s">
        <v>17</v>
      </c>
      <c r="J9" s="148"/>
      <c r="K9" s="149"/>
      <c r="L9" s="150"/>
      <c r="M9" s="148"/>
      <c r="N9" s="149"/>
      <c r="O9" s="150"/>
      <c r="P9" s="149"/>
      <c r="Q9" s="149"/>
      <c r="R9" s="150"/>
      <c r="S9" s="148"/>
      <c r="T9" s="149"/>
      <c r="U9" s="150"/>
    </row>
    <row r="10" spans="1:21">
      <c r="A10" s="151"/>
      <c r="B10" s="130" t="s">
        <v>880</v>
      </c>
      <c r="C10" s="152"/>
      <c r="D10" s="129"/>
      <c r="E10" s="130" t="s">
        <v>881</v>
      </c>
      <c r="F10" s="152"/>
      <c r="G10" s="151"/>
      <c r="H10" s="130" t="s">
        <v>881</v>
      </c>
      <c r="I10" s="152"/>
      <c r="J10" s="151"/>
      <c r="K10" s="130" t="s">
        <v>881</v>
      </c>
      <c r="L10" s="152"/>
      <c r="M10" s="151"/>
      <c r="N10" s="130" t="s">
        <v>881</v>
      </c>
      <c r="O10" s="152"/>
      <c r="P10" s="129"/>
      <c r="Q10" s="130" t="s">
        <v>881</v>
      </c>
      <c r="R10" s="152"/>
      <c r="S10" s="151"/>
      <c r="T10" s="130" t="s">
        <v>881</v>
      </c>
      <c r="U10" s="152"/>
    </row>
    <row r="11" spans="1:21">
      <c r="A11" s="137" t="s">
        <v>129</v>
      </c>
      <c r="B11" s="3" t="s">
        <v>128</v>
      </c>
      <c r="C11" s="145" t="s">
        <v>117</v>
      </c>
      <c r="D11" s="3" t="s">
        <v>151</v>
      </c>
      <c r="E11" s="3" t="s">
        <v>150</v>
      </c>
      <c r="F11" s="3" t="s">
        <v>11</v>
      </c>
      <c r="G11" s="137" t="s">
        <v>123</v>
      </c>
      <c r="H11" s="3" t="s">
        <v>353</v>
      </c>
      <c r="I11" s="145" t="s">
        <v>9</v>
      </c>
      <c r="J11" s="139" t="s">
        <v>191</v>
      </c>
      <c r="K11" s="64" t="s">
        <v>190</v>
      </c>
      <c r="L11" s="138" t="s">
        <v>7</v>
      </c>
      <c r="M11" s="146" t="s">
        <v>116</v>
      </c>
      <c r="N11" s="102" t="s">
        <v>115</v>
      </c>
      <c r="O11" s="138" t="s">
        <v>12</v>
      </c>
      <c r="P11" s="3" t="s">
        <v>356</v>
      </c>
      <c r="Q11" s="3" t="s">
        <v>355</v>
      </c>
      <c r="R11" s="145" t="s">
        <v>9</v>
      </c>
      <c r="S11" s="146" t="s">
        <v>149</v>
      </c>
      <c r="T11" s="102" t="s">
        <v>148</v>
      </c>
      <c r="U11" s="138" t="s">
        <v>11</v>
      </c>
    </row>
    <row r="12" spans="1:21">
      <c r="A12" s="137" t="s">
        <v>194</v>
      </c>
      <c r="B12" s="3" t="s">
        <v>96</v>
      </c>
      <c r="C12" s="145" t="s">
        <v>7</v>
      </c>
      <c r="D12" s="3" t="s">
        <v>196</v>
      </c>
      <c r="E12" s="3" t="s">
        <v>195</v>
      </c>
      <c r="F12" s="145" t="s">
        <v>7</v>
      </c>
      <c r="G12" s="137" t="s">
        <v>92</v>
      </c>
      <c r="H12" s="3" t="s">
        <v>478</v>
      </c>
      <c r="I12" s="145" t="s">
        <v>22</v>
      </c>
      <c r="J12" s="137" t="s">
        <v>181</v>
      </c>
      <c r="K12" s="3" t="s">
        <v>317</v>
      </c>
      <c r="L12" s="145" t="s">
        <v>4</v>
      </c>
      <c r="M12" s="146" t="s">
        <v>295</v>
      </c>
      <c r="N12" s="102" t="s">
        <v>294</v>
      </c>
      <c r="O12" s="138" t="s">
        <v>5</v>
      </c>
      <c r="P12" s="3" t="s">
        <v>361</v>
      </c>
      <c r="Q12" s="3" t="s">
        <v>360</v>
      </c>
      <c r="R12" s="145" t="s">
        <v>10</v>
      </c>
      <c r="S12" s="146" t="s">
        <v>482</v>
      </c>
      <c r="T12" s="102" t="s">
        <v>481</v>
      </c>
      <c r="U12" s="138" t="s">
        <v>22</v>
      </c>
    </row>
    <row r="13" spans="1:21">
      <c r="A13" s="148"/>
      <c r="B13" s="149"/>
      <c r="C13" s="150"/>
      <c r="D13" s="64" t="s">
        <v>292</v>
      </c>
      <c r="E13" s="64" t="s">
        <v>291</v>
      </c>
      <c r="F13" s="64" t="s">
        <v>288</v>
      </c>
      <c r="G13" s="139" t="s">
        <v>193</v>
      </c>
      <c r="H13" s="64" t="s">
        <v>192</v>
      </c>
      <c r="I13" s="138" t="s">
        <v>7</v>
      </c>
      <c r="J13" s="137" t="s">
        <v>153</v>
      </c>
      <c r="K13" s="3" t="s">
        <v>152</v>
      </c>
      <c r="L13" s="145" t="s">
        <v>11</v>
      </c>
      <c r="M13" s="148"/>
      <c r="N13" s="149"/>
      <c r="O13" s="150"/>
      <c r="P13" s="149"/>
      <c r="Q13" s="149"/>
      <c r="R13" s="150"/>
      <c r="S13" s="148"/>
      <c r="T13" s="149"/>
      <c r="U13" s="150"/>
    </row>
    <row r="14" spans="1:21">
      <c r="A14" s="148"/>
      <c r="B14" s="149"/>
      <c r="C14" s="150"/>
      <c r="D14" s="64" t="s">
        <v>366</v>
      </c>
      <c r="E14" s="64" t="s">
        <v>458</v>
      </c>
      <c r="F14" s="138" t="s">
        <v>452</v>
      </c>
      <c r="G14" s="137" t="s">
        <v>389</v>
      </c>
      <c r="H14" s="3" t="s">
        <v>388</v>
      </c>
      <c r="I14" s="145" t="s">
        <v>387</v>
      </c>
      <c r="J14" s="137" t="s">
        <v>455</v>
      </c>
      <c r="K14" s="3" t="s">
        <v>454</v>
      </c>
      <c r="L14" s="145" t="s">
        <v>6</v>
      </c>
      <c r="M14" s="148"/>
      <c r="N14" s="149"/>
      <c r="O14" s="150"/>
      <c r="P14" s="149"/>
      <c r="Q14" s="149"/>
      <c r="R14" s="150"/>
      <c r="S14" s="148"/>
      <c r="T14" s="149"/>
      <c r="U14" s="150"/>
    </row>
    <row r="15" spans="1:21">
      <c r="A15" s="148"/>
      <c r="B15" s="149"/>
      <c r="C15" s="150"/>
      <c r="D15" s="149"/>
      <c r="E15" s="149"/>
      <c r="F15" s="150"/>
      <c r="G15" s="137" t="s">
        <v>394</v>
      </c>
      <c r="H15" s="3" t="s">
        <v>393</v>
      </c>
      <c r="I15" s="145" t="s">
        <v>16</v>
      </c>
      <c r="J15" s="148"/>
      <c r="K15" s="149"/>
      <c r="L15" s="150"/>
      <c r="M15" s="148"/>
      <c r="N15" s="149"/>
      <c r="O15" s="150"/>
      <c r="P15" s="149"/>
      <c r="Q15" s="149"/>
      <c r="R15" s="150"/>
      <c r="S15" s="148"/>
      <c r="T15" s="149"/>
      <c r="U15" s="150"/>
    </row>
    <row r="16" spans="1:21">
      <c r="A16" s="153"/>
      <c r="B16" s="154" t="s">
        <v>882</v>
      </c>
      <c r="C16" s="155"/>
      <c r="D16" s="156"/>
      <c r="E16" s="154" t="s">
        <v>882</v>
      </c>
      <c r="F16" s="155"/>
      <c r="G16" s="153"/>
      <c r="H16" s="154" t="s">
        <v>882</v>
      </c>
      <c r="I16" s="155"/>
      <c r="J16" s="153"/>
      <c r="K16" s="154" t="s">
        <v>882</v>
      </c>
      <c r="L16" s="155"/>
      <c r="M16" s="153"/>
      <c r="N16" s="154" t="s">
        <v>882</v>
      </c>
      <c r="O16" s="155"/>
      <c r="P16" s="156"/>
      <c r="Q16" s="154" t="s">
        <v>882</v>
      </c>
      <c r="R16" s="155"/>
      <c r="S16" s="153"/>
      <c r="T16" s="154" t="s">
        <v>882</v>
      </c>
      <c r="U16" s="155"/>
    </row>
    <row r="17" spans="1:21">
      <c r="A17" s="137" t="s">
        <v>107</v>
      </c>
      <c r="B17" s="3" t="s">
        <v>106</v>
      </c>
      <c r="C17" s="145" t="s">
        <v>12</v>
      </c>
      <c r="D17" s="3" t="s">
        <v>139</v>
      </c>
      <c r="E17" s="3" t="s">
        <v>156</v>
      </c>
      <c r="F17" s="145" t="s">
        <v>11</v>
      </c>
      <c r="G17" s="137" t="s">
        <v>158</v>
      </c>
      <c r="H17" s="3" t="s">
        <v>157</v>
      </c>
      <c r="I17" s="145" t="s">
        <v>11</v>
      </c>
      <c r="J17" s="137" t="s">
        <v>218</v>
      </c>
      <c r="K17" s="3" t="s">
        <v>293</v>
      </c>
      <c r="L17" s="145" t="s">
        <v>21</v>
      </c>
      <c r="M17" s="146" t="s">
        <v>289</v>
      </c>
      <c r="N17" s="102" t="s">
        <v>463</v>
      </c>
      <c r="O17" s="147" t="s">
        <v>30</v>
      </c>
      <c r="P17" s="64" t="s">
        <v>228</v>
      </c>
      <c r="Q17" s="64" t="s">
        <v>462</v>
      </c>
      <c r="R17" s="138" t="s">
        <v>30</v>
      </c>
      <c r="S17" s="137" t="s">
        <v>352</v>
      </c>
      <c r="T17" s="3" t="s">
        <v>501</v>
      </c>
      <c r="U17" s="145" t="s">
        <v>56</v>
      </c>
    </row>
    <row r="18" spans="1:21">
      <c r="A18" s="137" t="s">
        <v>366</v>
      </c>
      <c r="B18" s="3" t="s">
        <v>474</v>
      </c>
      <c r="C18" s="145" t="s">
        <v>17</v>
      </c>
      <c r="D18" s="3" t="s">
        <v>277</v>
      </c>
      <c r="E18" s="3" t="s">
        <v>276</v>
      </c>
      <c r="F18" s="145" t="s">
        <v>41</v>
      </c>
      <c r="G18" s="137" t="s">
        <v>457</v>
      </c>
      <c r="H18" s="3" t="s">
        <v>456</v>
      </c>
      <c r="I18" s="145" t="s">
        <v>6</v>
      </c>
      <c r="J18" s="137" t="s">
        <v>116</v>
      </c>
      <c r="K18" s="3" t="s">
        <v>180</v>
      </c>
      <c r="L18" s="145" t="s">
        <v>4</v>
      </c>
      <c r="M18" s="146" t="s">
        <v>359</v>
      </c>
      <c r="N18" s="102" t="s">
        <v>358</v>
      </c>
      <c r="O18" s="138" t="s">
        <v>9</v>
      </c>
      <c r="P18" s="3" t="s">
        <v>419</v>
      </c>
      <c r="Q18" s="3" t="s">
        <v>418</v>
      </c>
      <c r="R18" s="145" t="s">
        <v>24</v>
      </c>
      <c r="S18" s="137" t="s">
        <v>251</v>
      </c>
      <c r="T18" s="3" t="s">
        <v>140</v>
      </c>
      <c r="U18" s="145" t="s">
        <v>36</v>
      </c>
    </row>
    <row r="19" spans="1:21">
      <c r="A19" s="148"/>
      <c r="B19" s="149"/>
      <c r="C19" s="150"/>
      <c r="D19" s="3" t="s">
        <v>256</v>
      </c>
      <c r="E19" s="3" t="s">
        <v>459</v>
      </c>
      <c r="F19" s="145" t="s">
        <v>6</v>
      </c>
      <c r="G19" s="137" t="s">
        <v>281</v>
      </c>
      <c r="H19" s="3" t="s">
        <v>280</v>
      </c>
      <c r="I19" s="145" t="s">
        <v>41</v>
      </c>
      <c r="J19" s="137" t="s">
        <v>221</v>
      </c>
      <c r="K19" s="3" t="s">
        <v>220</v>
      </c>
      <c r="L19" s="145" t="s">
        <v>57</v>
      </c>
      <c r="M19" s="148"/>
      <c r="N19" s="149"/>
      <c r="O19" s="150"/>
      <c r="P19" s="149"/>
      <c r="Q19" s="149"/>
      <c r="R19" s="150"/>
      <c r="S19" s="148"/>
      <c r="T19" s="149"/>
      <c r="U19" s="150"/>
    </row>
    <row r="20" spans="1:21">
      <c r="A20" s="148"/>
      <c r="B20" s="149"/>
      <c r="C20" s="150"/>
      <c r="D20" s="3" t="s">
        <v>199</v>
      </c>
      <c r="E20" s="3" t="s">
        <v>390</v>
      </c>
      <c r="F20" s="145" t="s">
        <v>387</v>
      </c>
      <c r="G20" s="137" t="s">
        <v>109</v>
      </c>
      <c r="H20" s="3" t="s">
        <v>108</v>
      </c>
      <c r="I20" s="145" t="s">
        <v>12</v>
      </c>
      <c r="J20" s="137" t="s">
        <v>335</v>
      </c>
      <c r="K20" s="3" t="s">
        <v>453</v>
      </c>
      <c r="L20" s="145" t="s">
        <v>6</v>
      </c>
      <c r="M20" s="148"/>
      <c r="N20" s="149"/>
      <c r="O20" s="150"/>
      <c r="P20" s="149"/>
      <c r="Q20" s="149"/>
      <c r="R20" s="150"/>
      <c r="S20" s="148"/>
      <c r="T20" s="149"/>
      <c r="U20" s="150"/>
    </row>
    <row r="21" spans="1:21">
      <c r="A21" s="148"/>
      <c r="B21" s="149"/>
      <c r="C21" s="150"/>
      <c r="D21" s="149"/>
      <c r="E21" s="149"/>
      <c r="F21" s="150"/>
      <c r="G21" s="137" t="s">
        <v>320</v>
      </c>
      <c r="H21" s="3" t="s">
        <v>327</v>
      </c>
      <c r="I21" s="145" t="s">
        <v>26</v>
      </c>
      <c r="J21" s="148"/>
      <c r="K21" s="149"/>
      <c r="L21" s="150"/>
      <c r="M21" s="148"/>
      <c r="N21" s="149"/>
      <c r="O21" s="150"/>
      <c r="P21" s="149"/>
      <c r="Q21" s="149"/>
      <c r="R21" s="150"/>
      <c r="S21" s="148"/>
      <c r="T21" s="149"/>
      <c r="U21" s="150"/>
    </row>
    <row r="22" spans="1:21">
      <c r="A22" s="151"/>
      <c r="B22" s="130" t="s">
        <v>883</v>
      </c>
      <c r="C22" s="152"/>
      <c r="D22" s="129"/>
      <c r="E22" s="130" t="s">
        <v>883</v>
      </c>
      <c r="F22" s="152"/>
      <c r="G22" s="151"/>
      <c r="H22" s="130" t="s">
        <v>883</v>
      </c>
      <c r="I22" s="152"/>
      <c r="J22" s="151"/>
      <c r="K22" s="130" t="s">
        <v>883</v>
      </c>
      <c r="L22" s="152"/>
      <c r="M22" s="151"/>
      <c r="N22" s="130" t="s">
        <v>883</v>
      </c>
      <c r="O22" s="152"/>
      <c r="P22" s="129"/>
      <c r="Q22" s="130" t="s">
        <v>883</v>
      </c>
      <c r="R22" s="152"/>
      <c r="S22" s="151"/>
      <c r="T22" s="130" t="s">
        <v>883</v>
      </c>
      <c r="U22" s="152"/>
    </row>
    <row r="23" spans="1:21">
      <c r="A23" s="157" t="s">
        <v>342</v>
      </c>
      <c r="B23" s="158" t="s">
        <v>472</v>
      </c>
      <c r="C23" s="159" t="s">
        <v>22</v>
      </c>
      <c r="D23" s="160" t="s">
        <v>113</v>
      </c>
      <c r="E23" s="161" t="s">
        <v>112</v>
      </c>
      <c r="F23" s="162" t="s">
        <v>12</v>
      </c>
      <c r="G23" s="157" t="s">
        <v>356</v>
      </c>
      <c r="H23" s="158" t="s">
        <v>460</v>
      </c>
      <c r="I23" s="159" t="s">
        <v>30</v>
      </c>
      <c r="J23" s="139" t="s">
        <v>339</v>
      </c>
      <c r="K23" s="64" t="s">
        <v>338</v>
      </c>
      <c r="L23" s="138" t="s">
        <v>14</v>
      </c>
      <c r="M23" s="157" t="s">
        <v>443</v>
      </c>
      <c r="N23" s="158" t="s">
        <v>442</v>
      </c>
      <c r="O23" s="159" t="s">
        <v>439</v>
      </c>
      <c r="P23" s="158" t="s">
        <v>471</v>
      </c>
      <c r="Q23" s="158" t="s">
        <v>428</v>
      </c>
      <c r="R23" s="158" t="s">
        <v>52</v>
      </c>
      <c r="S23" s="157" t="s">
        <v>123</v>
      </c>
      <c r="T23" s="158" t="s">
        <v>171</v>
      </c>
      <c r="U23" s="159" t="s">
        <v>54</v>
      </c>
    </row>
    <row r="24" spans="1:21">
      <c r="A24" s="137" t="s">
        <v>301</v>
      </c>
      <c r="B24" s="3" t="s">
        <v>506</v>
      </c>
      <c r="C24" s="145" t="s">
        <v>51</v>
      </c>
      <c r="D24" s="139" t="s">
        <v>394</v>
      </c>
      <c r="E24" s="64" t="s">
        <v>514</v>
      </c>
      <c r="F24" s="138" t="s">
        <v>47</v>
      </c>
      <c r="G24" s="137" t="s">
        <v>287</v>
      </c>
      <c r="H24" s="3" t="s">
        <v>286</v>
      </c>
      <c r="I24" s="145" t="s">
        <v>15</v>
      </c>
      <c r="J24" s="139" t="s">
        <v>199</v>
      </c>
      <c r="K24" s="64" t="s">
        <v>258</v>
      </c>
      <c r="L24" s="138" t="s">
        <v>9</v>
      </c>
      <c r="M24" s="163" t="s">
        <v>503</v>
      </c>
      <c r="N24" s="164" t="s">
        <v>502</v>
      </c>
      <c r="O24" s="165" t="s">
        <v>56</v>
      </c>
      <c r="P24" s="164" t="s">
        <v>116</v>
      </c>
      <c r="Q24" s="164" t="s">
        <v>371</v>
      </c>
      <c r="R24" s="164" t="s">
        <v>36</v>
      </c>
      <c r="S24" s="137" t="s">
        <v>500</v>
      </c>
      <c r="T24" s="3" t="s">
        <v>499</v>
      </c>
      <c r="U24" s="145" t="s">
        <v>494</v>
      </c>
    </row>
    <row r="25" spans="1:21">
      <c r="A25" s="137" t="s">
        <v>441</v>
      </c>
      <c r="B25" s="3" t="s">
        <v>440</v>
      </c>
      <c r="C25" s="145" t="s">
        <v>439</v>
      </c>
      <c r="D25" s="139" t="s">
        <v>123</v>
      </c>
      <c r="E25" s="64" t="s">
        <v>343</v>
      </c>
      <c r="F25" s="138" t="s">
        <v>14</v>
      </c>
      <c r="G25" s="137" t="s">
        <v>183</v>
      </c>
      <c r="H25" s="3" t="s">
        <v>508</v>
      </c>
      <c r="I25" s="145" t="s">
        <v>47</v>
      </c>
      <c r="J25" s="139" t="s">
        <v>121</v>
      </c>
      <c r="K25" s="64" t="s">
        <v>477</v>
      </c>
      <c r="L25" s="138" t="s">
        <v>22</v>
      </c>
      <c r="M25" s="139"/>
      <c r="R25" s="102"/>
      <c r="S25" s="137" t="s">
        <v>511</v>
      </c>
      <c r="T25" s="3" t="s">
        <v>510</v>
      </c>
      <c r="U25" s="145" t="s">
        <v>47</v>
      </c>
    </row>
    <row r="26" spans="1:21">
      <c r="A26" s="137" t="s">
        <v>425</v>
      </c>
      <c r="B26" s="3" t="s">
        <v>424</v>
      </c>
      <c r="C26" s="145" t="s">
        <v>38</v>
      </c>
      <c r="D26" s="139" t="s">
        <v>205</v>
      </c>
      <c r="E26" s="64" t="s">
        <v>279</v>
      </c>
      <c r="F26" s="138" t="s">
        <v>41</v>
      </c>
      <c r="G26" s="137" t="s">
        <v>323</v>
      </c>
      <c r="H26" s="3" t="s">
        <v>331</v>
      </c>
      <c r="I26" s="145" t="s">
        <v>26</v>
      </c>
      <c r="J26" s="139" t="s">
        <v>111</v>
      </c>
      <c r="K26" s="64" t="s">
        <v>110</v>
      </c>
      <c r="L26" s="138" t="s">
        <v>12</v>
      </c>
      <c r="M26" s="139"/>
      <c r="S26" s="163" t="s">
        <v>283</v>
      </c>
      <c r="T26" s="164" t="s">
        <v>282</v>
      </c>
      <c r="U26" s="165" t="s">
        <v>41</v>
      </c>
    </row>
    <row r="27" spans="1:21">
      <c r="A27" s="137" t="s">
        <v>101</v>
      </c>
      <c r="B27" s="3" t="s">
        <v>498</v>
      </c>
      <c r="C27" s="145" t="s">
        <v>494</v>
      </c>
      <c r="D27" s="139" t="s">
        <v>105</v>
      </c>
      <c r="E27" s="64" t="s">
        <v>104</v>
      </c>
      <c r="F27" s="138" t="s">
        <v>99</v>
      </c>
      <c r="G27" s="137" t="s">
        <v>205</v>
      </c>
      <c r="H27" s="3" t="s">
        <v>296</v>
      </c>
      <c r="I27" s="145" t="s">
        <v>5</v>
      </c>
      <c r="J27" s="139" t="s">
        <v>183</v>
      </c>
      <c r="K27" s="64" t="s">
        <v>340</v>
      </c>
      <c r="L27" s="138" t="s">
        <v>14</v>
      </c>
    </row>
    <row r="28" spans="1:21">
      <c r="A28" s="137" t="s">
        <v>396</v>
      </c>
      <c r="B28" s="3" t="s">
        <v>395</v>
      </c>
      <c r="C28" s="145" t="s">
        <v>16</v>
      </c>
      <c r="D28" s="139" t="s">
        <v>131</v>
      </c>
      <c r="E28" s="64" t="s">
        <v>475</v>
      </c>
      <c r="F28" s="138" t="s">
        <v>17</v>
      </c>
      <c r="G28" s="137" t="s">
        <v>352</v>
      </c>
      <c r="H28" s="3" t="s">
        <v>461</v>
      </c>
      <c r="I28" s="145" t="s">
        <v>30</v>
      </c>
      <c r="J28" s="139" t="s">
        <v>329</v>
      </c>
      <c r="K28" s="64" t="s">
        <v>328</v>
      </c>
      <c r="L28" s="138" t="s">
        <v>26</v>
      </c>
    </row>
    <row r="29" spans="1:21">
      <c r="A29" s="137" t="s">
        <v>342</v>
      </c>
      <c r="B29" s="3" t="s">
        <v>341</v>
      </c>
      <c r="C29" s="145" t="s">
        <v>14</v>
      </c>
      <c r="D29" s="139" t="s">
        <v>470</v>
      </c>
      <c r="E29" s="64" t="s">
        <v>469</v>
      </c>
      <c r="F29" s="138" t="s">
        <v>52</v>
      </c>
      <c r="G29" s="137" t="s">
        <v>143</v>
      </c>
      <c r="H29" s="3" t="s">
        <v>354</v>
      </c>
      <c r="I29" s="145" t="s">
        <v>9</v>
      </c>
      <c r="J29" s="139" t="s">
        <v>155</v>
      </c>
      <c r="K29" s="64" t="s">
        <v>154</v>
      </c>
      <c r="L29" s="138" t="s">
        <v>11</v>
      </c>
    </row>
    <row r="30" spans="1:21">
      <c r="A30" s="137" t="s">
        <v>366</v>
      </c>
      <c r="B30" s="3" t="s">
        <v>365</v>
      </c>
      <c r="C30" s="145" t="s">
        <v>10</v>
      </c>
      <c r="D30" s="139" t="s">
        <v>352</v>
      </c>
      <c r="E30" s="64" t="s">
        <v>476</v>
      </c>
      <c r="F30" s="138" t="s">
        <v>17</v>
      </c>
      <c r="G30" s="137" t="s">
        <v>370</v>
      </c>
      <c r="H30" s="3" t="s">
        <v>369</v>
      </c>
      <c r="I30" s="145" t="s">
        <v>36</v>
      </c>
      <c r="J30" s="139" t="s">
        <v>101</v>
      </c>
      <c r="K30" s="64" t="s">
        <v>100</v>
      </c>
      <c r="L30" s="138" t="s">
        <v>99</v>
      </c>
    </row>
    <row r="31" spans="1:21">
      <c r="A31" s="137" t="s">
        <v>139</v>
      </c>
      <c r="B31" s="3" t="s">
        <v>357</v>
      </c>
      <c r="C31" s="145" t="s">
        <v>9</v>
      </c>
      <c r="D31" s="139" t="s">
        <v>103</v>
      </c>
      <c r="E31" s="64" t="s">
        <v>102</v>
      </c>
      <c r="F31" s="138" t="s">
        <v>99</v>
      </c>
      <c r="G31" s="137" t="s">
        <v>285</v>
      </c>
      <c r="H31" s="3" t="s">
        <v>284</v>
      </c>
      <c r="I31" s="145" t="s">
        <v>15</v>
      </c>
      <c r="J31" s="139" t="s">
        <v>480</v>
      </c>
      <c r="K31" s="64" t="s">
        <v>479</v>
      </c>
      <c r="L31" s="138" t="s">
        <v>22</v>
      </c>
    </row>
    <row r="32" spans="1:21">
      <c r="A32" s="137" t="s">
        <v>258</v>
      </c>
      <c r="B32" s="3" t="s">
        <v>391</v>
      </c>
      <c r="C32" s="145" t="s">
        <v>387</v>
      </c>
      <c r="D32" s="139" t="s">
        <v>84</v>
      </c>
      <c r="E32" s="64" t="s">
        <v>83</v>
      </c>
      <c r="F32" s="138" t="s">
        <v>25</v>
      </c>
      <c r="G32" s="137" t="s">
        <v>143</v>
      </c>
      <c r="H32" s="3" t="s">
        <v>333</v>
      </c>
      <c r="I32" s="145" t="s">
        <v>34</v>
      </c>
      <c r="J32" s="139" t="s">
        <v>205</v>
      </c>
      <c r="K32" s="64" t="s">
        <v>340</v>
      </c>
      <c r="L32" s="138" t="s">
        <v>14</v>
      </c>
    </row>
    <row r="33" spans="1:12">
      <c r="A33" s="137" t="s">
        <v>151</v>
      </c>
      <c r="B33" s="3" t="s">
        <v>400</v>
      </c>
      <c r="C33" s="145" t="s">
        <v>18</v>
      </c>
      <c r="D33" s="139"/>
      <c r="F33" s="138"/>
      <c r="G33" s="137" t="s">
        <v>329</v>
      </c>
      <c r="H33" s="3" t="s">
        <v>401</v>
      </c>
      <c r="I33" s="145" t="s">
        <v>18</v>
      </c>
      <c r="J33" s="139" t="s">
        <v>93</v>
      </c>
      <c r="K33" s="64" t="s">
        <v>392</v>
      </c>
      <c r="L33" s="138" t="s">
        <v>387</v>
      </c>
    </row>
    <row r="34" spans="1:12">
      <c r="A34" s="137" t="s">
        <v>513</v>
      </c>
      <c r="B34" s="3" t="s">
        <v>512</v>
      </c>
      <c r="C34" s="145" t="s">
        <v>47</v>
      </c>
      <c r="D34" s="139"/>
      <c r="F34" s="138"/>
      <c r="G34" s="137" t="s">
        <v>335</v>
      </c>
      <c r="H34" s="3" t="s">
        <v>334</v>
      </c>
      <c r="I34" s="145" t="s">
        <v>34</v>
      </c>
      <c r="J34" s="139" t="s">
        <v>218</v>
      </c>
      <c r="K34" s="64" t="s">
        <v>278</v>
      </c>
      <c r="L34" s="138" t="s">
        <v>41</v>
      </c>
    </row>
    <row r="35" spans="1:12">
      <c r="A35" s="163" t="s">
        <v>468</v>
      </c>
      <c r="B35" s="164" t="s">
        <v>467</v>
      </c>
      <c r="C35" s="165" t="s">
        <v>52</v>
      </c>
      <c r="D35" s="166"/>
      <c r="E35" s="167"/>
      <c r="F35" s="168"/>
      <c r="G35" s="137" t="s">
        <v>465</v>
      </c>
      <c r="H35" s="3" t="s">
        <v>464</v>
      </c>
      <c r="I35" s="145" t="s">
        <v>52</v>
      </c>
      <c r="J35" s="139" t="s">
        <v>109</v>
      </c>
      <c r="K35" s="64" t="s">
        <v>337</v>
      </c>
      <c r="L35" s="138" t="s">
        <v>32</v>
      </c>
    </row>
    <row r="36" spans="1:12">
      <c r="G36" s="137" t="s">
        <v>251</v>
      </c>
      <c r="H36" s="3" t="s">
        <v>505</v>
      </c>
      <c r="I36" s="145" t="s">
        <v>44</v>
      </c>
      <c r="J36" s="139" t="s">
        <v>423</v>
      </c>
      <c r="K36" s="64" t="s">
        <v>422</v>
      </c>
      <c r="L36" s="138" t="s">
        <v>38</v>
      </c>
    </row>
    <row r="37" spans="1:12">
      <c r="G37" s="163" t="s">
        <v>93</v>
      </c>
      <c r="H37" s="164" t="s">
        <v>507</v>
      </c>
      <c r="I37" s="165" t="s">
        <v>51</v>
      </c>
      <c r="J37" s="139" t="s">
        <v>92</v>
      </c>
      <c r="K37" s="64" t="s">
        <v>495</v>
      </c>
      <c r="L37" s="138" t="s">
        <v>494</v>
      </c>
    </row>
    <row r="38" spans="1:12">
      <c r="J38" s="139" t="s">
        <v>363</v>
      </c>
      <c r="K38" s="64" t="s">
        <v>362</v>
      </c>
      <c r="L38" s="138" t="s">
        <v>10</v>
      </c>
    </row>
    <row r="39" spans="1:12">
      <c r="J39" s="139" t="s">
        <v>125</v>
      </c>
      <c r="K39" s="64" t="s">
        <v>332</v>
      </c>
      <c r="L39" s="138" t="s">
        <v>34</v>
      </c>
    </row>
    <row r="40" spans="1:12">
      <c r="J40" s="139" t="s">
        <v>310</v>
      </c>
      <c r="K40" s="64" t="s">
        <v>420</v>
      </c>
      <c r="L40" s="138" t="s">
        <v>24</v>
      </c>
    </row>
    <row r="41" spans="1:12">
      <c r="J41" s="139" t="s">
        <v>143</v>
      </c>
      <c r="K41" s="64" t="s">
        <v>496</v>
      </c>
      <c r="L41" s="138" t="s">
        <v>494</v>
      </c>
    </row>
    <row r="42" spans="1:12">
      <c r="J42" s="139" t="s">
        <v>81</v>
      </c>
      <c r="K42" s="64" t="s">
        <v>80</v>
      </c>
      <c r="L42" s="138" t="s">
        <v>25</v>
      </c>
    </row>
    <row r="43" spans="1:12">
      <c r="J43" s="139" t="s">
        <v>151</v>
      </c>
      <c r="K43" s="64" t="s">
        <v>497</v>
      </c>
      <c r="L43" s="138" t="s">
        <v>494</v>
      </c>
    </row>
    <row r="44" spans="1:12">
      <c r="A44" s="139"/>
      <c r="J44" s="139" t="s">
        <v>364</v>
      </c>
      <c r="K44" s="64" t="s">
        <v>201</v>
      </c>
      <c r="L44" s="138" t="s">
        <v>10</v>
      </c>
    </row>
    <row r="45" spans="1:12">
      <c r="A45" s="139"/>
      <c r="J45" s="139" t="s">
        <v>151</v>
      </c>
      <c r="K45" s="64" t="s">
        <v>421</v>
      </c>
      <c r="L45" s="138" t="s">
        <v>24</v>
      </c>
    </row>
    <row r="46" spans="1:12">
      <c r="A46" s="139"/>
      <c r="J46" s="139" t="s">
        <v>231</v>
      </c>
      <c r="K46" s="64" t="s">
        <v>473</v>
      </c>
      <c r="L46" s="138" t="s">
        <v>35</v>
      </c>
    </row>
    <row r="47" spans="1:12">
      <c r="A47" s="139"/>
      <c r="J47" s="139" t="s">
        <v>173</v>
      </c>
      <c r="K47" s="64" t="s">
        <v>172</v>
      </c>
      <c r="L47" s="138" t="s">
        <v>54</v>
      </c>
    </row>
    <row r="48" spans="1:12">
      <c r="A48" s="139"/>
      <c r="J48" s="139" t="s">
        <v>105</v>
      </c>
      <c r="K48" s="64" t="s">
        <v>466</v>
      </c>
      <c r="L48" s="138" t="s">
        <v>52</v>
      </c>
    </row>
    <row r="49" spans="1:12">
      <c r="A49" s="139"/>
      <c r="J49" s="139" t="s">
        <v>109</v>
      </c>
      <c r="K49" s="64" t="s">
        <v>472</v>
      </c>
      <c r="L49" s="138" t="s">
        <v>35</v>
      </c>
    </row>
    <row r="50" spans="1:12">
      <c r="A50" s="139"/>
      <c r="J50" s="166" t="s">
        <v>191</v>
      </c>
      <c r="K50" s="167" t="s">
        <v>509</v>
      </c>
      <c r="L50" s="168" t="s">
        <v>47</v>
      </c>
    </row>
    <row r="51" spans="1:12">
      <c r="A51" s="139"/>
    </row>
    <row r="52" spans="1:12">
      <c r="A52" s="139"/>
    </row>
    <row r="53" spans="1:12">
      <c r="A53" s="139"/>
    </row>
  </sheetData>
  <printOptions horizontalCentered="1" gridLines="1"/>
  <pageMargins left="0.7" right="0.7" top="0.75" bottom="0.75" header="0" footer="0"/>
  <pageSetup scale="41" pageOrder="overThenDown" orientation="landscape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U63"/>
  <sheetViews>
    <sheetView tabSelected="1" workbookViewId="0">
      <selection activeCell="F8" sqref="F8"/>
    </sheetView>
  </sheetViews>
  <sheetFormatPr defaultColWidth="12.6640625" defaultRowHeight="15.75" customHeight="1"/>
  <cols>
    <col min="3" max="3" width="18.6640625" customWidth="1"/>
    <col min="6" max="6" width="28.6640625" customWidth="1"/>
    <col min="9" max="9" width="29.6640625" customWidth="1"/>
    <col min="12" max="12" width="28.33203125" customWidth="1"/>
    <col min="15" max="15" width="20.88671875" customWidth="1"/>
    <col min="18" max="18" width="20.33203125" customWidth="1"/>
    <col min="21" max="21" width="28.109375" customWidth="1"/>
  </cols>
  <sheetData>
    <row r="1" spans="1:21" ht="13.2">
      <c r="A1" s="198" t="s">
        <v>884</v>
      </c>
      <c r="B1" s="199"/>
      <c r="C1" s="200"/>
      <c r="D1" s="199"/>
      <c r="E1" s="199"/>
      <c r="F1" s="200"/>
      <c r="G1" s="199"/>
      <c r="H1" s="199"/>
      <c r="I1" s="200"/>
      <c r="J1" s="200"/>
      <c r="K1" s="199"/>
      <c r="L1" s="200"/>
      <c r="M1" s="199"/>
      <c r="N1" s="199"/>
      <c r="O1" s="200"/>
      <c r="P1" s="200"/>
      <c r="Q1" s="199"/>
      <c r="R1" s="200"/>
      <c r="S1" s="199"/>
      <c r="T1" s="200"/>
      <c r="U1" s="200"/>
    </row>
    <row r="2" spans="1:21" ht="13.2">
      <c r="A2" s="198" t="s">
        <v>885</v>
      </c>
      <c r="B2" s="199"/>
      <c r="C2" s="198"/>
      <c r="D2" s="198" t="s">
        <v>82</v>
      </c>
      <c r="E2" s="199"/>
      <c r="F2" s="199"/>
      <c r="G2" s="198" t="s">
        <v>73</v>
      </c>
      <c r="H2" s="199"/>
      <c r="I2" s="198"/>
      <c r="J2" s="198" t="s">
        <v>79</v>
      </c>
      <c r="K2" s="199"/>
      <c r="L2" s="198"/>
      <c r="M2" s="198" t="s">
        <v>114</v>
      </c>
      <c r="N2" s="199"/>
      <c r="O2" s="200"/>
      <c r="P2" s="198" t="s">
        <v>76</v>
      </c>
      <c r="Q2" s="199"/>
      <c r="R2" s="200"/>
      <c r="S2" s="198" t="s">
        <v>90</v>
      </c>
      <c r="T2" s="199"/>
      <c r="U2" s="198"/>
    </row>
    <row r="3" spans="1:21" ht="13.2">
      <c r="A3" s="201" t="s">
        <v>72</v>
      </c>
      <c r="B3" s="201" t="s">
        <v>71</v>
      </c>
      <c r="C3" s="201" t="s">
        <v>878</v>
      </c>
      <c r="D3" s="201" t="s">
        <v>72</v>
      </c>
      <c r="E3" s="201" t="s">
        <v>71</v>
      </c>
      <c r="F3" s="201" t="s">
        <v>878</v>
      </c>
      <c r="G3" s="201" t="s">
        <v>72</v>
      </c>
      <c r="H3" s="201" t="s">
        <v>71</v>
      </c>
      <c r="I3" s="201" t="s">
        <v>878</v>
      </c>
      <c r="J3" s="201" t="s">
        <v>72</v>
      </c>
      <c r="K3" s="201" t="s">
        <v>71</v>
      </c>
      <c r="L3" s="201" t="s">
        <v>878</v>
      </c>
      <c r="M3" s="201" t="s">
        <v>72</v>
      </c>
      <c r="N3" s="201" t="s">
        <v>71</v>
      </c>
      <c r="O3" s="201" t="s">
        <v>878</v>
      </c>
      <c r="P3" s="201" t="s">
        <v>72</v>
      </c>
      <c r="Q3" s="201" t="s">
        <v>71</v>
      </c>
      <c r="R3" s="201" t="s">
        <v>878</v>
      </c>
      <c r="S3" s="201" t="s">
        <v>72</v>
      </c>
      <c r="T3" s="201" t="s">
        <v>71</v>
      </c>
      <c r="U3" s="201" t="s">
        <v>878</v>
      </c>
    </row>
    <row r="4" spans="1:21" ht="13.2">
      <c r="A4" s="202"/>
      <c r="B4" s="202" t="s">
        <v>879</v>
      </c>
      <c r="C4" s="203"/>
      <c r="D4" s="202"/>
      <c r="E4" s="202" t="s">
        <v>879</v>
      </c>
      <c r="F4" s="203"/>
      <c r="G4" s="202"/>
      <c r="H4" s="202" t="s">
        <v>879</v>
      </c>
      <c r="I4" s="203"/>
      <c r="J4" s="203"/>
      <c r="K4" s="202" t="s">
        <v>879</v>
      </c>
      <c r="L4" s="203"/>
      <c r="M4" s="203"/>
      <c r="N4" s="202" t="s">
        <v>879</v>
      </c>
      <c r="O4" s="203"/>
      <c r="P4" s="203"/>
      <c r="Q4" s="202" t="s">
        <v>879</v>
      </c>
      <c r="R4" s="203"/>
      <c r="S4" s="202"/>
      <c r="T4" s="202" t="s">
        <v>879</v>
      </c>
      <c r="U4" s="203"/>
    </row>
    <row r="5" spans="1:21" ht="15.75" customHeight="1">
      <c r="A5" s="198" t="s">
        <v>242</v>
      </c>
      <c r="B5" s="198" t="s">
        <v>241</v>
      </c>
      <c r="C5" s="204" t="s">
        <v>240</v>
      </c>
      <c r="D5" s="198" t="s">
        <v>207</v>
      </c>
      <c r="E5" s="198" t="s">
        <v>206</v>
      </c>
      <c r="F5" s="204" t="s">
        <v>3</v>
      </c>
      <c r="G5" s="198" t="s">
        <v>131</v>
      </c>
      <c r="H5" s="198" t="s">
        <v>211</v>
      </c>
      <c r="I5" s="204" t="s">
        <v>2</v>
      </c>
      <c r="J5" s="198" t="s">
        <v>244</v>
      </c>
      <c r="K5" s="198" t="s">
        <v>243</v>
      </c>
      <c r="L5" s="204" t="s">
        <v>240</v>
      </c>
      <c r="M5" s="198" t="s">
        <v>274</v>
      </c>
      <c r="N5" s="198" t="s">
        <v>273</v>
      </c>
      <c r="O5" s="204" t="s">
        <v>267</v>
      </c>
      <c r="P5" s="198" t="s">
        <v>123</v>
      </c>
      <c r="Q5" s="198" t="s">
        <v>245</v>
      </c>
      <c r="R5" s="204" t="s">
        <v>240</v>
      </c>
      <c r="S5" s="198" t="s">
        <v>93</v>
      </c>
      <c r="T5" s="198" t="s">
        <v>252</v>
      </c>
      <c r="U5" s="204" t="s">
        <v>240</v>
      </c>
    </row>
    <row r="6" spans="1:21" ht="15.75" customHeight="1">
      <c r="A6" s="198" t="s">
        <v>135</v>
      </c>
      <c r="B6" s="198" t="s">
        <v>134</v>
      </c>
      <c r="C6" s="204" t="s">
        <v>13</v>
      </c>
      <c r="D6" s="198" t="s">
        <v>147</v>
      </c>
      <c r="E6" s="198" t="s">
        <v>269</v>
      </c>
      <c r="F6" s="204" t="s">
        <v>267</v>
      </c>
      <c r="G6" s="198" t="s">
        <v>170</v>
      </c>
      <c r="H6" s="198" t="s">
        <v>246</v>
      </c>
      <c r="I6" s="204" t="s">
        <v>240</v>
      </c>
      <c r="J6" s="198" t="s">
        <v>203</v>
      </c>
      <c r="K6" s="198" t="s">
        <v>202</v>
      </c>
      <c r="L6" s="204" t="s">
        <v>3</v>
      </c>
      <c r="M6" s="198" t="s">
        <v>323</v>
      </c>
      <c r="N6" s="198" t="s">
        <v>241</v>
      </c>
      <c r="O6" s="200" t="s">
        <v>28</v>
      </c>
      <c r="P6" s="205" t="s">
        <v>199</v>
      </c>
      <c r="Q6" s="205" t="s">
        <v>198</v>
      </c>
      <c r="R6" s="206" t="s">
        <v>3</v>
      </c>
      <c r="S6" s="198" t="s">
        <v>256</v>
      </c>
      <c r="T6" s="198" t="s">
        <v>255</v>
      </c>
      <c r="U6" s="204" t="s">
        <v>253</v>
      </c>
    </row>
    <row r="7" spans="1:21" ht="15.75" customHeight="1">
      <c r="A7" s="207"/>
      <c r="B7" s="207"/>
      <c r="C7" s="207"/>
      <c r="D7" s="198" t="s">
        <v>201</v>
      </c>
      <c r="E7" s="198" t="s">
        <v>200</v>
      </c>
      <c r="F7" s="204" t="s">
        <v>3</v>
      </c>
      <c r="G7" s="198" t="s">
        <v>249</v>
      </c>
      <c r="H7" s="208" t="s">
        <v>248</v>
      </c>
      <c r="I7" s="204" t="s">
        <v>240</v>
      </c>
      <c r="J7" s="198" t="s">
        <v>403</v>
      </c>
      <c r="K7" s="208" t="s">
        <v>402</v>
      </c>
      <c r="L7" s="204" t="s">
        <v>8</v>
      </c>
      <c r="M7" s="207"/>
      <c r="N7" s="207"/>
      <c r="O7" s="207"/>
      <c r="P7" s="207"/>
      <c r="Q7" s="207"/>
      <c r="R7" s="207"/>
      <c r="S7" s="207"/>
      <c r="T7" s="207"/>
      <c r="U7" s="207"/>
    </row>
    <row r="8" spans="1:21" ht="15.75" customHeight="1">
      <c r="A8" s="207"/>
      <c r="B8" s="207"/>
      <c r="C8" s="207"/>
      <c r="D8" s="198" t="s">
        <v>139</v>
      </c>
      <c r="E8" s="198" t="s">
        <v>247</v>
      </c>
      <c r="F8" s="204" t="s">
        <v>240</v>
      </c>
      <c r="G8" s="198" t="s">
        <v>121</v>
      </c>
      <c r="H8" s="198" t="s">
        <v>427</v>
      </c>
      <c r="I8" s="204" t="s">
        <v>48</v>
      </c>
      <c r="J8" s="198" t="s">
        <v>167</v>
      </c>
      <c r="K8" s="198" t="s">
        <v>254</v>
      </c>
      <c r="L8" s="204" t="s">
        <v>253</v>
      </c>
      <c r="M8" s="207"/>
      <c r="N8" s="207"/>
      <c r="O8" s="207"/>
      <c r="P8" s="207"/>
      <c r="Q8" s="207"/>
      <c r="R8" s="207"/>
      <c r="S8" s="207"/>
      <c r="T8" s="207"/>
      <c r="U8" s="207"/>
    </row>
    <row r="9" spans="1:21" ht="15.75" customHeight="1">
      <c r="A9" s="207"/>
      <c r="B9" s="207"/>
      <c r="C9" s="207"/>
      <c r="D9" s="207"/>
      <c r="E9" s="207"/>
      <c r="F9" s="207"/>
      <c r="G9" s="198" t="s">
        <v>251</v>
      </c>
      <c r="H9" s="198" t="s">
        <v>320</v>
      </c>
      <c r="I9" s="204" t="s">
        <v>28</v>
      </c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</row>
    <row r="10" spans="1:21" ht="13.8">
      <c r="A10" s="209"/>
      <c r="B10" s="210" t="s">
        <v>881</v>
      </c>
      <c r="C10" s="209"/>
      <c r="D10" s="209"/>
      <c r="E10" s="210" t="s">
        <v>881</v>
      </c>
      <c r="F10" s="209"/>
      <c r="G10" s="209"/>
      <c r="H10" s="210" t="s">
        <v>881</v>
      </c>
      <c r="I10" s="209"/>
      <c r="J10" s="209"/>
      <c r="K10" s="210" t="s">
        <v>881</v>
      </c>
      <c r="L10" s="209"/>
      <c r="M10" s="211"/>
      <c r="N10" s="212" t="s">
        <v>880</v>
      </c>
      <c r="O10" s="211"/>
      <c r="P10" s="209"/>
      <c r="Q10" s="210" t="s">
        <v>881</v>
      </c>
      <c r="R10" s="209"/>
      <c r="S10" s="209"/>
      <c r="T10" s="210" t="s">
        <v>881</v>
      </c>
      <c r="U10" s="209"/>
    </row>
    <row r="11" spans="1:21" ht="15.75" customHeight="1">
      <c r="A11" s="198" t="s">
        <v>147</v>
      </c>
      <c r="B11" s="198" t="s">
        <v>197</v>
      </c>
      <c r="C11" s="204" t="s">
        <v>3</v>
      </c>
      <c r="D11" s="200" t="s">
        <v>218</v>
      </c>
      <c r="E11" s="200" t="s">
        <v>318</v>
      </c>
      <c r="F11" s="204" t="s">
        <v>28</v>
      </c>
      <c r="G11" s="198" t="s">
        <v>78</v>
      </c>
      <c r="H11" s="198" t="s">
        <v>302</v>
      </c>
      <c r="I11" s="204" t="s">
        <v>20</v>
      </c>
      <c r="J11" s="198" t="s">
        <v>109</v>
      </c>
      <c r="K11" s="198" t="s">
        <v>268</v>
      </c>
      <c r="L11" s="204" t="s">
        <v>267</v>
      </c>
      <c r="M11" s="198" t="s">
        <v>227</v>
      </c>
      <c r="N11" s="198" t="s">
        <v>228</v>
      </c>
      <c r="O11" s="200" t="s">
        <v>40</v>
      </c>
      <c r="P11" s="198" t="s">
        <v>205</v>
      </c>
      <c r="Q11" s="198" t="s">
        <v>212</v>
      </c>
      <c r="R11" s="204" t="s">
        <v>2</v>
      </c>
      <c r="S11" s="208" t="s">
        <v>231</v>
      </c>
      <c r="T11" s="198" t="s">
        <v>230</v>
      </c>
      <c r="U11" s="204" t="s">
        <v>229</v>
      </c>
    </row>
    <row r="12" spans="1:21" ht="15.75" customHeight="1">
      <c r="A12" s="198" t="s">
        <v>161</v>
      </c>
      <c r="B12" s="198" t="s">
        <v>160</v>
      </c>
      <c r="C12" s="204" t="s">
        <v>159</v>
      </c>
      <c r="D12" s="198" t="s">
        <v>163</v>
      </c>
      <c r="E12" s="198" t="s">
        <v>162</v>
      </c>
      <c r="F12" s="204" t="s">
        <v>159</v>
      </c>
      <c r="G12" s="198" t="s">
        <v>176</v>
      </c>
      <c r="H12" s="198" t="s">
        <v>175</v>
      </c>
      <c r="I12" s="204" t="s">
        <v>174</v>
      </c>
      <c r="J12" s="198" t="s">
        <v>109</v>
      </c>
      <c r="K12" s="208" t="s">
        <v>208</v>
      </c>
      <c r="L12" s="204" t="s">
        <v>3</v>
      </c>
      <c r="M12" s="198" t="s">
        <v>244</v>
      </c>
      <c r="N12" s="198" t="s">
        <v>449</v>
      </c>
      <c r="O12" s="204" t="s">
        <v>444</v>
      </c>
      <c r="P12" s="198" t="s">
        <v>170</v>
      </c>
      <c r="Q12" s="208" t="s">
        <v>169</v>
      </c>
      <c r="R12" s="204" t="s">
        <v>159</v>
      </c>
      <c r="S12" s="198" t="s">
        <v>274</v>
      </c>
      <c r="T12" s="198" t="s">
        <v>428</v>
      </c>
      <c r="U12" s="204" t="s">
        <v>48</v>
      </c>
    </row>
    <row r="13" spans="1:21" ht="15.75" customHeight="1">
      <c r="A13" s="207"/>
      <c r="B13" s="207"/>
      <c r="C13" s="207"/>
      <c r="D13" s="205" t="s">
        <v>121</v>
      </c>
      <c r="E13" s="205" t="s">
        <v>319</v>
      </c>
      <c r="F13" s="204" t="s">
        <v>28</v>
      </c>
      <c r="G13" s="198" t="s">
        <v>123</v>
      </c>
      <c r="H13" s="198" t="s">
        <v>483</v>
      </c>
      <c r="I13" s="204" t="s">
        <v>19</v>
      </c>
      <c r="J13" s="198" t="s">
        <v>271</v>
      </c>
      <c r="K13" s="198" t="s">
        <v>270</v>
      </c>
      <c r="L13" s="204" t="s">
        <v>267</v>
      </c>
      <c r="M13" s="207"/>
      <c r="N13" s="207"/>
      <c r="O13" s="207"/>
      <c r="P13" s="207"/>
      <c r="Q13" s="207"/>
      <c r="R13" s="207"/>
      <c r="S13" s="207"/>
      <c r="T13" s="207"/>
      <c r="U13" s="207"/>
    </row>
    <row r="14" spans="1:21" ht="15.75" customHeight="1">
      <c r="A14" s="207"/>
      <c r="B14" s="207"/>
      <c r="C14" s="207"/>
      <c r="D14" s="200" t="s">
        <v>137</v>
      </c>
      <c r="E14" s="200" t="s">
        <v>136</v>
      </c>
      <c r="F14" s="204" t="s">
        <v>13</v>
      </c>
      <c r="G14" s="198" t="s">
        <v>178</v>
      </c>
      <c r="H14" s="198" t="s">
        <v>177</v>
      </c>
      <c r="I14" s="204" t="s">
        <v>174</v>
      </c>
      <c r="J14" s="198" t="s">
        <v>167</v>
      </c>
      <c r="K14" s="208" t="s">
        <v>166</v>
      </c>
      <c r="L14" s="204" t="s">
        <v>159</v>
      </c>
      <c r="M14" s="207"/>
      <c r="N14" s="207"/>
      <c r="O14" s="207"/>
      <c r="P14" s="207"/>
      <c r="Q14" s="207"/>
      <c r="R14" s="207"/>
      <c r="S14" s="207"/>
      <c r="T14" s="207"/>
      <c r="U14" s="207"/>
    </row>
    <row r="15" spans="1:21" ht="15.75" customHeight="1">
      <c r="A15" s="207"/>
      <c r="B15" s="207"/>
      <c r="C15" s="207"/>
      <c r="D15" s="207"/>
      <c r="E15" s="207"/>
      <c r="F15" s="207"/>
      <c r="G15" s="198" t="s">
        <v>210</v>
      </c>
      <c r="H15" s="208" t="s">
        <v>209</v>
      </c>
      <c r="I15" s="204" t="s">
        <v>3</v>
      </c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</row>
    <row r="16" spans="1:21" ht="13.2">
      <c r="A16" s="211"/>
      <c r="B16" s="213" t="s">
        <v>882</v>
      </c>
      <c r="C16" s="211"/>
      <c r="D16" s="211"/>
      <c r="E16" s="213" t="s">
        <v>882</v>
      </c>
      <c r="F16" s="211"/>
      <c r="G16" s="211"/>
      <c r="H16" s="213" t="s">
        <v>882</v>
      </c>
      <c r="I16" s="211"/>
      <c r="J16" s="211"/>
      <c r="K16" s="213" t="s">
        <v>882</v>
      </c>
      <c r="L16" s="211"/>
      <c r="M16" s="211"/>
      <c r="N16" s="213" t="s">
        <v>882</v>
      </c>
      <c r="O16" s="211"/>
      <c r="P16" s="211"/>
      <c r="Q16" s="213" t="s">
        <v>882</v>
      </c>
      <c r="R16" s="211"/>
      <c r="S16" s="211"/>
      <c r="T16" s="213" t="s">
        <v>882</v>
      </c>
      <c r="U16" s="211"/>
    </row>
    <row r="17" spans="1:21" ht="15.75" customHeight="1">
      <c r="A17" s="198" t="s">
        <v>214</v>
      </c>
      <c r="B17" s="208" t="s">
        <v>213</v>
      </c>
      <c r="C17" s="204" t="s">
        <v>2</v>
      </c>
      <c r="D17" s="198" t="s">
        <v>377</v>
      </c>
      <c r="E17" s="198" t="s">
        <v>376</v>
      </c>
      <c r="F17" s="204" t="s">
        <v>50</v>
      </c>
      <c r="G17" s="205" t="s">
        <v>216</v>
      </c>
      <c r="H17" s="205" t="s">
        <v>215</v>
      </c>
      <c r="I17" s="204" t="s">
        <v>2</v>
      </c>
      <c r="J17" s="198" t="s">
        <v>199</v>
      </c>
      <c r="K17" s="198" t="s">
        <v>367</v>
      </c>
      <c r="L17" s="204" t="s">
        <v>29</v>
      </c>
      <c r="M17" s="198" t="s">
        <v>451</v>
      </c>
      <c r="N17" s="198" t="s">
        <v>519</v>
      </c>
      <c r="O17" s="200" t="s">
        <v>42</v>
      </c>
      <c r="P17" s="198" t="s">
        <v>434</v>
      </c>
      <c r="Q17" s="198" t="s">
        <v>433</v>
      </c>
      <c r="R17" s="204" t="s">
        <v>48</v>
      </c>
      <c r="S17" s="198" t="s">
        <v>141</v>
      </c>
      <c r="T17" s="198" t="s">
        <v>140</v>
      </c>
      <c r="U17" s="204" t="s">
        <v>13</v>
      </c>
    </row>
    <row r="18" spans="1:21" ht="15.75" customHeight="1">
      <c r="A18" s="198" t="s">
        <v>258</v>
      </c>
      <c r="B18" s="198" t="s">
        <v>257</v>
      </c>
      <c r="C18" s="204" t="s">
        <v>253</v>
      </c>
      <c r="D18" s="198" t="s">
        <v>416</v>
      </c>
      <c r="E18" s="198" t="s">
        <v>415</v>
      </c>
      <c r="F18" s="204" t="s">
        <v>411</v>
      </c>
      <c r="G18" s="198" t="s">
        <v>101</v>
      </c>
      <c r="H18" s="198" t="s">
        <v>404</v>
      </c>
      <c r="I18" s="204" t="s">
        <v>8</v>
      </c>
      <c r="J18" s="198" t="s">
        <v>205</v>
      </c>
      <c r="K18" s="198" t="s">
        <v>204</v>
      </c>
      <c r="L18" s="204" t="s">
        <v>3</v>
      </c>
      <c r="M18" s="198" t="s">
        <v>308</v>
      </c>
      <c r="N18" s="198" t="s">
        <v>307</v>
      </c>
      <c r="O18" s="200" t="s">
        <v>20</v>
      </c>
      <c r="P18" s="198" t="s">
        <v>109</v>
      </c>
      <c r="Q18" s="208" t="s">
        <v>398</v>
      </c>
      <c r="R18" s="204" t="s">
        <v>397</v>
      </c>
      <c r="S18" s="198" t="s">
        <v>266</v>
      </c>
      <c r="T18" s="198" t="s">
        <v>265</v>
      </c>
      <c r="U18" s="204" t="s">
        <v>262</v>
      </c>
    </row>
    <row r="19" spans="1:21" ht="15.75" customHeight="1">
      <c r="A19" s="207"/>
      <c r="B19" s="207"/>
      <c r="C19" s="207"/>
      <c r="D19" s="214" t="s">
        <v>165</v>
      </c>
      <c r="E19" s="214" t="s">
        <v>164</v>
      </c>
      <c r="F19" s="204" t="s">
        <v>159</v>
      </c>
      <c r="G19" s="205" t="s">
        <v>143</v>
      </c>
      <c r="H19" s="205" t="s">
        <v>142</v>
      </c>
      <c r="I19" s="200" t="s">
        <v>13</v>
      </c>
      <c r="J19" s="200" t="s">
        <v>139</v>
      </c>
      <c r="K19" s="200" t="s">
        <v>138</v>
      </c>
      <c r="L19" s="204" t="s">
        <v>13</v>
      </c>
      <c r="M19" s="207"/>
      <c r="N19" s="207"/>
      <c r="O19" s="207"/>
      <c r="P19" s="207"/>
      <c r="Q19" s="207"/>
      <c r="R19" s="207"/>
      <c r="S19" s="207"/>
      <c r="T19" s="207"/>
      <c r="U19" s="207"/>
    </row>
    <row r="20" spans="1:21" ht="15.75" customHeight="1">
      <c r="A20" s="207"/>
      <c r="B20" s="207"/>
      <c r="C20" s="207"/>
      <c r="D20" s="200" t="s">
        <v>155</v>
      </c>
      <c r="E20" s="200" t="s">
        <v>326</v>
      </c>
      <c r="F20" s="204" t="s">
        <v>33</v>
      </c>
      <c r="G20" s="198" t="s">
        <v>141</v>
      </c>
      <c r="H20" s="198" t="s">
        <v>275</v>
      </c>
      <c r="I20" s="204" t="s">
        <v>267</v>
      </c>
      <c r="J20" s="198" t="s">
        <v>218</v>
      </c>
      <c r="K20" s="198" t="s">
        <v>217</v>
      </c>
      <c r="L20" s="204" t="s">
        <v>2</v>
      </c>
      <c r="M20" s="207"/>
      <c r="N20" s="207"/>
      <c r="O20" s="207"/>
      <c r="P20" s="207"/>
      <c r="Q20" s="207"/>
      <c r="R20" s="207"/>
      <c r="S20" s="207"/>
      <c r="T20" s="207"/>
      <c r="U20" s="207"/>
    </row>
    <row r="21" spans="1:21" ht="15.75" customHeight="1">
      <c r="A21" s="207"/>
      <c r="B21" s="207"/>
      <c r="C21" s="207"/>
      <c r="D21" s="207"/>
      <c r="E21" s="207"/>
      <c r="F21" s="207"/>
      <c r="G21" s="198" t="s">
        <v>484</v>
      </c>
      <c r="H21" s="198" t="s">
        <v>218</v>
      </c>
      <c r="I21" s="204" t="s">
        <v>19</v>
      </c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</row>
    <row r="22" spans="1:21" ht="13.2">
      <c r="A22" s="209"/>
      <c r="B22" s="210" t="s">
        <v>883</v>
      </c>
      <c r="C22" s="209"/>
      <c r="D22" s="209"/>
      <c r="E22" s="210" t="s">
        <v>883</v>
      </c>
      <c r="F22" s="209"/>
      <c r="G22" s="209"/>
      <c r="H22" s="210" t="s">
        <v>883</v>
      </c>
      <c r="I22" s="209"/>
      <c r="J22" s="209"/>
      <c r="K22" s="210" t="s">
        <v>883</v>
      </c>
      <c r="L22" s="209"/>
      <c r="M22" s="209"/>
      <c r="N22" s="210" t="s">
        <v>883</v>
      </c>
      <c r="O22" s="209"/>
      <c r="P22" s="209"/>
      <c r="Q22" s="210" t="s">
        <v>883</v>
      </c>
      <c r="R22" s="209"/>
      <c r="S22" s="210" t="s">
        <v>883</v>
      </c>
      <c r="T22" s="209"/>
      <c r="U22" s="209"/>
    </row>
    <row r="23" spans="1:21" ht="15.75" customHeight="1">
      <c r="A23" s="198" t="s">
        <v>163</v>
      </c>
      <c r="B23" s="198" t="s">
        <v>272</v>
      </c>
      <c r="C23" s="198" t="s">
        <v>267</v>
      </c>
      <c r="D23" s="198" t="s">
        <v>237</v>
      </c>
      <c r="E23" s="198" t="s">
        <v>236</v>
      </c>
      <c r="F23" s="204" t="s">
        <v>229</v>
      </c>
      <c r="G23" s="198" t="s">
        <v>379</v>
      </c>
      <c r="H23" s="198" t="s">
        <v>378</v>
      </c>
      <c r="I23" s="198" t="s">
        <v>37</v>
      </c>
      <c r="J23" s="198" t="s">
        <v>251</v>
      </c>
      <c r="K23" s="198" t="s">
        <v>250</v>
      </c>
      <c r="L23" s="204" t="s">
        <v>240</v>
      </c>
      <c r="M23" s="200"/>
      <c r="N23" s="199"/>
      <c r="O23" s="204"/>
      <c r="P23" s="198" t="s">
        <v>224</v>
      </c>
      <c r="Q23" s="198" t="s">
        <v>223</v>
      </c>
      <c r="R23" s="204" t="s">
        <v>40</v>
      </c>
      <c r="S23" s="198" t="s">
        <v>413</v>
      </c>
      <c r="T23" s="198" t="s">
        <v>412</v>
      </c>
      <c r="U23" s="204" t="s">
        <v>411</v>
      </c>
    </row>
    <row r="24" spans="1:21" ht="15.75" customHeight="1">
      <c r="A24" s="198" t="s">
        <v>92</v>
      </c>
      <c r="B24" s="198" t="s">
        <v>32</v>
      </c>
      <c r="C24" s="204" t="s">
        <v>46</v>
      </c>
      <c r="D24" s="198" t="s">
        <v>432</v>
      </c>
      <c r="E24" s="198" t="s">
        <v>431</v>
      </c>
      <c r="F24" s="198" t="s">
        <v>48</v>
      </c>
      <c r="G24" s="198" t="s">
        <v>131</v>
      </c>
      <c r="H24" s="198" t="s">
        <v>322</v>
      </c>
      <c r="I24" s="200" t="s">
        <v>28</v>
      </c>
      <c r="J24" s="198" t="s">
        <v>121</v>
      </c>
      <c r="K24" s="198" t="s">
        <v>168</v>
      </c>
      <c r="L24" s="204" t="s">
        <v>159</v>
      </c>
      <c r="M24" s="200"/>
      <c r="N24" s="199"/>
      <c r="O24" s="204"/>
      <c r="P24" s="198" t="s">
        <v>486</v>
      </c>
      <c r="Q24" s="198" t="s">
        <v>485</v>
      </c>
      <c r="R24" s="198" t="s">
        <v>19</v>
      </c>
      <c r="S24" s="198" t="s">
        <v>451</v>
      </c>
      <c r="T24" s="198" t="s">
        <v>450</v>
      </c>
      <c r="U24" s="204" t="s">
        <v>444</v>
      </c>
    </row>
    <row r="25" spans="1:21" ht="15.75" customHeight="1">
      <c r="A25" s="198" t="s">
        <v>345</v>
      </c>
      <c r="B25" s="198" t="s">
        <v>344</v>
      </c>
      <c r="C25" s="198" t="s">
        <v>39</v>
      </c>
      <c r="D25" s="198" t="s">
        <v>315</v>
      </c>
      <c r="E25" s="198" t="s">
        <v>409</v>
      </c>
      <c r="F25" s="198" t="s">
        <v>8</v>
      </c>
      <c r="G25" s="198" t="s">
        <v>260</v>
      </c>
      <c r="H25" s="198" t="s">
        <v>259</v>
      </c>
      <c r="I25" s="198" t="s">
        <v>253</v>
      </c>
      <c r="J25" s="198" t="s">
        <v>218</v>
      </c>
      <c r="K25" s="198" t="s">
        <v>263</v>
      </c>
      <c r="L25" s="204" t="s">
        <v>262</v>
      </c>
      <c r="M25" s="200"/>
      <c r="N25" s="199"/>
      <c r="O25" s="204"/>
      <c r="P25" s="198" t="s">
        <v>320</v>
      </c>
      <c r="Q25" s="198" t="s">
        <v>491</v>
      </c>
      <c r="R25" s="198" t="s">
        <v>53</v>
      </c>
      <c r="S25" s="198" t="s">
        <v>91</v>
      </c>
      <c r="T25" s="198" t="s">
        <v>86</v>
      </c>
      <c r="U25" s="204" t="s">
        <v>23</v>
      </c>
    </row>
    <row r="26" spans="1:21" ht="15.75" customHeight="1">
      <c r="A26" s="198" t="s">
        <v>310</v>
      </c>
      <c r="B26" s="198" t="s">
        <v>321</v>
      </c>
      <c r="C26" s="198" t="s">
        <v>28</v>
      </c>
      <c r="D26" s="198" t="s">
        <v>194</v>
      </c>
      <c r="E26" s="198" t="s">
        <v>222</v>
      </c>
      <c r="F26" s="198" t="s">
        <v>40</v>
      </c>
      <c r="G26" s="198" t="s">
        <v>141</v>
      </c>
      <c r="H26" s="198" t="s">
        <v>368</v>
      </c>
      <c r="I26" s="200" t="s">
        <v>29</v>
      </c>
      <c r="J26" s="198" t="s">
        <v>216</v>
      </c>
      <c r="K26" s="198" t="s">
        <v>239</v>
      </c>
      <c r="L26" s="204" t="s">
        <v>886</v>
      </c>
      <c r="M26" s="199"/>
      <c r="N26" s="199"/>
      <c r="O26" s="199"/>
      <c r="P26" s="198" t="s">
        <v>145</v>
      </c>
      <c r="Q26" s="198" t="s">
        <v>144</v>
      </c>
      <c r="R26" s="198" t="s">
        <v>49</v>
      </c>
      <c r="S26" s="199"/>
      <c r="T26" s="200"/>
      <c r="U26" s="204"/>
    </row>
    <row r="27" spans="1:21" ht="15.75" customHeight="1">
      <c r="A27" s="198" t="s">
        <v>181</v>
      </c>
      <c r="B27" s="208" t="s">
        <v>180</v>
      </c>
      <c r="C27" s="204" t="s">
        <v>31</v>
      </c>
      <c r="D27" s="198" t="s">
        <v>438</v>
      </c>
      <c r="E27" s="198" t="s">
        <v>437</v>
      </c>
      <c r="F27" s="198" t="s">
        <v>27</v>
      </c>
      <c r="G27" s="198" t="s">
        <v>329</v>
      </c>
      <c r="H27" s="198" t="s">
        <v>259</v>
      </c>
      <c r="I27" s="200" t="s">
        <v>411</v>
      </c>
      <c r="J27" s="205" t="s">
        <v>205</v>
      </c>
      <c r="K27" s="205" t="s">
        <v>261</v>
      </c>
      <c r="L27" s="198" t="s">
        <v>253</v>
      </c>
      <c r="M27" s="199"/>
      <c r="N27" s="199"/>
      <c r="O27" s="200"/>
      <c r="P27" s="198" t="s">
        <v>95</v>
      </c>
      <c r="Q27" s="205" t="s">
        <v>96</v>
      </c>
      <c r="R27" s="198" t="s">
        <v>46</v>
      </c>
      <c r="S27" s="199"/>
      <c r="T27" s="199"/>
      <c r="U27" s="199"/>
    </row>
    <row r="28" spans="1:21" ht="14.4">
      <c r="A28" s="198" t="s">
        <v>430</v>
      </c>
      <c r="B28" s="198" t="s">
        <v>429</v>
      </c>
      <c r="C28" s="198" t="s">
        <v>48</v>
      </c>
      <c r="D28" s="198" t="s">
        <v>346</v>
      </c>
      <c r="E28" s="198" t="s">
        <v>347</v>
      </c>
      <c r="F28" s="198" t="s">
        <v>39</v>
      </c>
      <c r="G28" s="198" t="s">
        <v>183</v>
      </c>
      <c r="H28" s="198" t="s">
        <v>219</v>
      </c>
      <c r="I28" s="204" t="s">
        <v>2</v>
      </c>
      <c r="J28" s="198" t="s">
        <v>256</v>
      </c>
      <c r="K28" s="198" t="s">
        <v>264</v>
      </c>
      <c r="L28" s="204" t="s">
        <v>262</v>
      </c>
      <c r="M28" s="199"/>
      <c r="N28" s="199"/>
      <c r="O28" s="200"/>
      <c r="P28" s="205" t="s">
        <v>78</v>
      </c>
      <c r="Q28" s="205" t="s">
        <v>77</v>
      </c>
      <c r="R28" s="198" t="s">
        <v>55</v>
      </c>
      <c r="S28" s="199"/>
      <c r="T28" s="199"/>
      <c r="U28" s="199"/>
    </row>
    <row r="29" spans="1:21" ht="14.4">
      <c r="A29" s="198" t="s">
        <v>408</v>
      </c>
      <c r="B29" s="198" t="s">
        <v>407</v>
      </c>
      <c r="C29" s="198" t="s">
        <v>8</v>
      </c>
      <c r="D29" s="198" t="s">
        <v>183</v>
      </c>
      <c r="E29" s="198" t="s">
        <v>436</v>
      </c>
      <c r="F29" s="198" t="s">
        <v>27</v>
      </c>
      <c r="G29" s="198" t="s">
        <v>93</v>
      </c>
      <c r="H29" s="198" t="s">
        <v>94</v>
      </c>
      <c r="I29" s="204" t="s">
        <v>46</v>
      </c>
      <c r="J29" s="198" t="s">
        <v>183</v>
      </c>
      <c r="K29" s="198" t="s">
        <v>303</v>
      </c>
      <c r="L29" s="204" t="s">
        <v>20</v>
      </c>
      <c r="M29" s="199"/>
      <c r="N29" s="199"/>
      <c r="O29" s="199"/>
      <c r="P29" s="199"/>
      <c r="Q29" s="199"/>
      <c r="R29" s="199"/>
      <c r="S29" s="199"/>
      <c r="T29" s="199"/>
      <c r="U29" s="199"/>
    </row>
    <row r="30" spans="1:21" ht="14.4">
      <c r="A30" s="198" t="s">
        <v>87</v>
      </c>
      <c r="B30" s="198" t="s">
        <v>86</v>
      </c>
      <c r="C30" s="204" t="s">
        <v>23</v>
      </c>
      <c r="D30" s="198" t="s">
        <v>385</v>
      </c>
      <c r="E30" s="198" t="s">
        <v>386</v>
      </c>
      <c r="F30" s="198" t="s">
        <v>37</v>
      </c>
      <c r="G30" s="215" t="s">
        <v>183</v>
      </c>
      <c r="H30" s="198" t="s">
        <v>182</v>
      </c>
      <c r="I30" s="204" t="s">
        <v>31</v>
      </c>
      <c r="J30" s="198" t="s">
        <v>406</v>
      </c>
      <c r="K30" s="198" t="s">
        <v>405</v>
      </c>
      <c r="L30" s="204" t="s">
        <v>8</v>
      </c>
      <c r="M30" s="199"/>
      <c r="N30" s="199"/>
      <c r="O30" s="199"/>
      <c r="P30" s="199"/>
      <c r="Q30" s="199"/>
      <c r="R30" s="199"/>
      <c r="S30" s="199"/>
      <c r="T30" s="199"/>
      <c r="U30" s="199"/>
    </row>
    <row r="31" spans="1:21" ht="14.4">
      <c r="A31" s="198" t="s">
        <v>98</v>
      </c>
      <c r="B31" s="198" t="s">
        <v>97</v>
      </c>
      <c r="C31" s="204" t="s">
        <v>58</v>
      </c>
      <c r="D31" s="198" t="s">
        <v>446</v>
      </c>
      <c r="E31" s="198" t="s">
        <v>445</v>
      </c>
      <c r="F31" s="198" t="s">
        <v>444</v>
      </c>
      <c r="G31" s="198" t="s">
        <v>325</v>
      </c>
      <c r="H31" s="198" t="s">
        <v>324</v>
      </c>
      <c r="I31" s="198" t="s">
        <v>33</v>
      </c>
      <c r="J31" s="198" t="s">
        <v>158</v>
      </c>
      <c r="K31" s="198" t="s">
        <v>179</v>
      </c>
      <c r="L31" s="204" t="s">
        <v>31</v>
      </c>
      <c r="M31" s="199"/>
      <c r="N31" s="199"/>
      <c r="O31" s="199"/>
      <c r="P31" s="199"/>
      <c r="Q31" s="199"/>
      <c r="R31" s="199"/>
      <c r="S31" s="199"/>
      <c r="T31" s="199"/>
      <c r="U31" s="199"/>
    </row>
    <row r="32" spans="1:21" ht="14.4">
      <c r="A32" s="198" t="s">
        <v>384</v>
      </c>
      <c r="B32" s="198" t="s">
        <v>382</v>
      </c>
      <c r="C32" s="198" t="s">
        <v>37</v>
      </c>
      <c r="D32" s="198" t="s">
        <v>350</v>
      </c>
      <c r="E32" s="198" t="s">
        <v>349</v>
      </c>
      <c r="F32" s="198" t="s">
        <v>348</v>
      </c>
      <c r="G32" s="198" t="s">
        <v>116</v>
      </c>
      <c r="H32" s="198" t="s">
        <v>515</v>
      </c>
      <c r="I32" s="200" t="s">
        <v>42</v>
      </c>
      <c r="J32" s="198" t="s">
        <v>93</v>
      </c>
      <c r="K32" s="198" t="s">
        <v>414</v>
      </c>
      <c r="L32" s="204" t="s">
        <v>411</v>
      </c>
      <c r="M32" s="199"/>
      <c r="N32" s="199"/>
      <c r="O32" s="199"/>
      <c r="P32" s="199"/>
      <c r="Q32" s="199"/>
      <c r="R32" s="199"/>
      <c r="S32" s="199"/>
      <c r="T32" s="199"/>
      <c r="U32" s="199"/>
    </row>
    <row r="33" spans="1:21" ht="14.4">
      <c r="A33" s="198" t="s">
        <v>75</v>
      </c>
      <c r="B33" s="198" t="s">
        <v>298</v>
      </c>
      <c r="C33" s="204" t="s">
        <v>43</v>
      </c>
      <c r="D33" s="198" t="s">
        <v>301</v>
      </c>
      <c r="E33" s="198" t="s">
        <v>300</v>
      </c>
      <c r="F33" s="198" t="s">
        <v>43</v>
      </c>
      <c r="G33" s="198" t="s">
        <v>151</v>
      </c>
      <c r="H33" s="198" t="s">
        <v>516</v>
      </c>
      <c r="I33" s="200" t="s">
        <v>42</v>
      </c>
      <c r="J33" s="198" t="s">
        <v>323</v>
      </c>
      <c r="K33" s="198" t="s">
        <v>374</v>
      </c>
      <c r="L33" s="204" t="s">
        <v>45</v>
      </c>
      <c r="M33" s="199"/>
      <c r="N33" s="199"/>
      <c r="O33" s="199"/>
      <c r="P33" s="199"/>
      <c r="Q33" s="199"/>
      <c r="R33" s="199"/>
      <c r="S33" s="199"/>
      <c r="T33" s="199"/>
      <c r="U33" s="199"/>
    </row>
    <row r="34" spans="1:21" ht="14.4">
      <c r="A34" s="198" t="s">
        <v>493</v>
      </c>
      <c r="B34" s="198" t="s">
        <v>492</v>
      </c>
      <c r="C34" s="198" t="s">
        <v>53</v>
      </c>
      <c r="D34" s="198" t="s">
        <v>101</v>
      </c>
      <c r="E34" s="198" t="s">
        <v>299</v>
      </c>
      <c r="F34" s="198" t="s">
        <v>43</v>
      </c>
      <c r="G34" s="198" t="s">
        <v>381</v>
      </c>
      <c r="H34" s="198" t="s">
        <v>380</v>
      </c>
      <c r="I34" s="198" t="s">
        <v>37</v>
      </c>
      <c r="J34" s="198" t="s">
        <v>383</v>
      </c>
      <c r="K34" s="198" t="s">
        <v>382</v>
      </c>
      <c r="L34" s="204" t="s">
        <v>37</v>
      </c>
      <c r="M34" s="199"/>
      <c r="N34" s="199"/>
      <c r="O34" s="199"/>
      <c r="P34" s="199"/>
      <c r="Q34" s="199"/>
      <c r="R34" s="199"/>
      <c r="S34" s="199"/>
      <c r="T34" s="199"/>
      <c r="U34" s="199"/>
    </row>
    <row r="35" spans="1:21" ht="14.4">
      <c r="A35" s="199"/>
      <c r="B35" s="199"/>
      <c r="C35" s="199"/>
      <c r="D35" s="198" t="s">
        <v>315</v>
      </c>
      <c r="E35" s="198" t="s">
        <v>520</v>
      </c>
      <c r="F35" s="198" t="s">
        <v>42</v>
      </c>
      <c r="G35" s="198" t="s">
        <v>377</v>
      </c>
      <c r="H35" s="198" t="s">
        <v>417</v>
      </c>
      <c r="I35" s="200" t="s">
        <v>411</v>
      </c>
      <c r="J35" s="198" t="s">
        <v>163</v>
      </c>
      <c r="K35" s="198" t="s">
        <v>186</v>
      </c>
      <c r="L35" s="204" t="s">
        <v>31</v>
      </c>
      <c r="M35" s="199"/>
      <c r="N35" s="199"/>
      <c r="O35" s="199"/>
      <c r="P35" s="199"/>
      <c r="Q35" s="199"/>
      <c r="R35" s="199"/>
      <c r="S35" s="199"/>
      <c r="T35" s="199"/>
      <c r="U35" s="199"/>
    </row>
    <row r="36" spans="1:21" ht="14.4">
      <c r="A36" s="199"/>
      <c r="B36" s="199"/>
      <c r="C36" s="199"/>
      <c r="D36" s="199"/>
      <c r="E36" s="199"/>
      <c r="F36" s="199"/>
      <c r="G36" s="198" t="s">
        <v>185</v>
      </c>
      <c r="H36" s="198" t="s">
        <v>184</v>
      </c>
      <c r="I36" s="200" t="s">
        <v>31</v>
      </c>
      <c r="J36" s="198" t="s">
        <v>235</v>
      </c>
      <c r="K36" s="198" t="s">
        <v>234</v>
      </c>
      <c r="L36" s="204" t="s">
        <v>229</v>
      </c>
      <c r="M36" s="199"/>
      <c r="N36" s="199"/>
      <c r="O36" s="199"/>
      <c r="P36" s="199"/>
      <c r="Q36" s="199"/>
      <c r="R36" s="199"/>
      <c r="S36" s="199"/>
      <c r="T36" s="199"/>
      <c r="U36" s="199"/>
    </row>
    <row r="37" spans="1:21" ht="14.4">
      <c r="A37" s="199"/>
      <c r="B37" s="199"/>
      <c r="C37" s="199"/>
      <c r="D37" s="199"/>
      <c r="E37" s="199"/>
      <c r="F37" s="199"/>
      <c r="G37" s="198" t="s">
        <v>158</v>
      </c>
      <c r="H37" s="198" t="s">
        <v>410</v>
      </c>
      <c r="I37" s="200" t="s">
        <v>8</v>
      </c>
      <c r="J37" s="198" t="s">
        <v>373</v>
      </c>
      <c r="K37" s="198" t="s">
        <v>372</v>
      </c>
      <c r="L37" s="204" t="s">
        <v>45</v>
      </c>
      <c r="M37" s="199"/>
      <c r="N37" s="199"/>
      <c r="O37" s="199"/>
      <c r="P37" s="199"/>
      <c r="Q37" s="199"/>
      <c r="R37" s="199"/>
      <c r="S37" s="199"/>
      <c r="T37" s="199"/>
      <c r="U37" s="199"/>
    </row>
    <row r="38" spans="1:21" ht="14.4">
      <c r="A38" s="199"/>
      <c r="B38" s="199"/>
      <c r="C38" s="199"/>
      <c r="D38" s="199"/>
      <c r="E38" s="199"/>
      <c r="F38" s="199"/>
      <c r="G38" s="198" t="s">
        <v>448</v>
      </c>
      <c r="H38" s="198" t="s">
        <v>447</v>
      </c>
      <c r="I38" s="198" t="s">
        <v>444</v>
      </c>
      <c r="J38" s="198" t="s">
        <v>109</v>
      </c>
      <c r="K38" s="198" t="s">
        <v>426</v>
      </c>
      <c r="L38" s="204" t="s">
        <v>48</v>
      </c>
      <c r="M38" s="199"/>
      <c r="N38" s="199"/>
      <c r="O38" s="199"/>
      <c r="P38" s="199"/>
      <c r="Q38" s="199"/>
      <c r="R38" s="199"/>
      <c r="S38" s="199"/>
      <c r="T38" s="199"/>
      <c r="U38" s="199"/>
    </row>
    <row r="39" spans="1:21" ht="14.4">
      <c r="A39" s="199"/>
      <c r="B39" s="199"/>
      <c r="C39" s="199"/>
      <c r="D39" s="199"/>
      <c r="E39" s="199"/>
      <c r="F39" s="199"/>
      <c r="G39" s="198" t="s">
        <v>89</v>
      </c>
      <c r="H39" s="198" t="s">
        <v>88</v>
      </c>
      <c r="I39" s="204" t="s">
        <v>23</v>
      </c>
      <c r="J39" s="198" t="s">
        <v>226</v>
      </c>
      <c r="K39" s="208" t="s">
        <v>225</v>
      </c>
      <c r="L39" s="204" t="s">
        <v>40</v>
      </c>
      <c r="M39" s="199"/>
      <c r="N39" s="199"/>
      <c r="O39" s="199"/>
      <c r="P39" s="199"/>
      <c r="Q39" s="199"/>
      <c r="R39" s="199"/>
      <c r="S39" s="199"/>
      <c r="T39" s="199"/>
      <c r="U39" s="199"/>
    </row>
    <row r="40" spans="1:21" ht="14.4">
      <c r="A40" s="199"/>
      <c r="B40" s="199"/>
      <c r="C40" s="199"/>
      <c r="D40" s="199"/>
      <c r="E40" s="199"/>
      <c r="F40" s="199"/>
      <c r="G40" s="198" t="s">
        <v>147</v>
      </c>
      <c r="H40" s="198" t="s">
        <v>146</v>
      </c>
      <c r="I40" s="198" t="s">
        <v>49</v>
      </c>
      <c r="J40" s="205" t="s">
        <v>183</v>
      </c>
      <c r="K40" s="205" t="s">
        <v>304</v>
      </c>
      <c r="L40" s="204" t="s">
        <v>20</v>
      </c>
      <c r="M40" s="199"/>
      <c r="N40" s="199"/>
      <c r="O40" s="199"/>
      <c r="P40" s="199"/>
      <c r="Q40" s="199"/>
      <c r="R40" s="199"/>
      <c r="S40" s="199"/>
      <c r="T40" s="199"/>
      <c r="U40" s="199"/>
    </row>
    <row r="41" spans="1:21" ht="14.4">
      <c r="A41" s="199"/>
      <c r="B41" s="199"/>
      <c r="C41" s="199"/>
      <c r="D41" s="199"/>
      <c r="E41" s="199"/>
      <c r="F41" s="199"/>
      <c r="G41" s="198" t="s">
        <v>75</v>
      </c>
      <c r="H41" s="208" t="s">
        <v>74</v>
      </c>
      <c r="I41" s="198" t="s">
        <v>55</v>
      </c>
      <c r="J41" s="205" t="s">
        <v>233</v>
      </c>
      <c r="K41" s="205" t="s">
        <v>232</v>
      </c>
      <c r="L41" s="204" t="s">
        <v>229</v>
      </c>
      <c r="M41" s="199"/>
      <c r="N41" s="199"/>
      <c r="O41" s="199"/>
      <c r="P41" s="199"/>
      <c r="Q41" s="199"/>
      <c r="R41" s="199"/>
      <c r="S41" s="199"/>
      <c r="T41" s="199"/>
      <c r="U41" s="199"/>
    </row>
    <row r="42" spans="1:21" ht="14.4">
      <c r="A42" s="199"/>
      <c r="B42" s="199"/>
      <c r="C42" s="199"/>
      <c r="D42" s="199"/>
      <c r="E42" s="199"/>
      <c r="F42" s="199"/>
      <c r="G42" s="198" t="s">
        <v>113</v>
      </c>
      <c r="H42" s="198" t="s">
        <v>521</v>
      </c>
      <c r="I42" s="200" t="s">
        <v>59</v>
      </c>
      <c r="J42" s="198" t="s">
        <v>306</v>
      </c>
      <c r="K42" s="198" t="s">
        <v>305</v>
      </c>
      <c r="L42" s="204" t="s">
        <v>20</v>
      </c>
      <c r="M42" s="199"/>
      <c r="N42" s="199"/>
      <c r="O42" s="199"/>
      <c r="P42" s="199"/>
      <c r="Q42" s="199"/>
      <c r="R42" s="199"/>
      <c r="S42" s="199"/>
      <c r="T42" s="199"/>
      <c r="U42" s="199"/>
    </row>
    <row r="43" spans="1:21" ht="14.4">
      <c r="A43" s="199"/>
      <c r="B43" s="199"/>
      <c r="C43" s="199"/>
      <c r="D43" s="199"/>
      <c r="E43" s="199"/>
      <c r="F43" s="199"/>
      <c r="G43" s="199"/>
      <c r="H43" s="199"/>
      <c r="I43" s="199"/>
      <c r="J43" s="198" t="s">
        <v>301</v>
      </c>
      <c r="K43" s="198" t="s">
        <v>399</v>
      </c>
      <c r="L43" s="204" t="s">
        <v>397</v>
      </c>
      <c r="M43" s="199"/>
      <c r="N43" s="199"/>
      <c r="O43" s="199"/>
      <c r="P43" s="199"/>
      <c r="Q43" s="199"/>
      <c r="R43" s="199"/>
      <c r="S43" s="199"/>
      <c r="T43" s="199"/>
      <c r="U43" s="199"/>
    </row>
    <row r="44" spans="1:21" ht="14.4">
      <c r="A44" s="199"/>
      <c r="B44" s="199"/>
      <c r="C44" s="199"/>
      <c r="D44" s="199"/>
      <c r="E44" s="199"/>
      <c r="F44" s="199"/>
      <c r="G44" s="199"/>
      <c r="H44" s="199"/>
      <c r="I44" s="199"/>
      <c r="J44" s="198" t="s">
        <v>487</v>
      </c>
      <c r="K44" s="198" t="s">
        <v>488</v>
      </c>
      <c r="L44" s="204" t="s">
        <v>19</v>
      </c>
      <c r="M44" s="199"/>
      <c r="N44" s="199"/>
      <c r="O44" s="199"/>
      <c r="P44" s="199"/>
      <c r="Q44" s="199"/>
      <c r="R44" s="199"/>
      <c r="S44" s="199"/>
      <c r="T44" s="199"/>
      <c r="U44" s="199"/>
    </row>
    <row r="45" spans="1:21" ht="14.4">
      <c r="A45" s="199"/>
      <c r="B45" s="199"/>
      <c r="C45" s="199"/>
      <c r="D45" s="199"/>
      <c r="E45" s="199"/>
      <c r="F45" s="199"/>
      <c r="G45" s="199"/>
      <c r="H45" s="199"/>
      <c r="I45" s="199"/>
      <c r="J45" s="198" t="s">
        <v>352</v>
      </c>
      <c r="K45" s="198" t="s">
        <v>351</v>
      </c>
      <c r="L45" s="204" t="s">
        <v>348</v>
      </c>
      <c r="M45" s="199"/>
      <c r="N45" s="199"/>
      <c r="O45" s="199"/>
      <c r="P45" s="199"/>
      <c r="Q45" s="199"/>
      <c r="R45" s="199"/>
      <c r="S45" s="199"/>
      <c r="T45" s="199"/>
      <c r="U45" s="199"/>
    </row>
    <row r="46" spans="1:21" ht="14.4">
      <c r="A46" s="199"/>
      <c r="B46" s="199"/>
      <c r="C46" s="199"/>
      <c r="D46" s="199"/>
      <c r="E46" s="199"/>
      <c r="F46" s="199"/>
      <c r="G46" s="199"/>
      <c r="H46" s="199"/>
      <c r="I46" s="199"/>
      <c r="J46" s="198" t="s">
        <v>121</v>
      </c>
      <c r="K46" s="198" t="s">
        <v>435</v>
      </c>
      <c r="L46" s="204" t="s">
        <v>27</v>
      </c>
      <c r="M46" s="199"/>
      <c r="N46" s="199"/>
      <c r="O46" s="199"/>
      <c r="P46" s="199"/>
      <c r="Q46" s="199"/>
      <c r="R46" s="199"/>
      <c r="S46" s="199"/>
      <c r="T46" s="199"/>
      <c r="U46" s="199"/>
    </row>
    <row r="47" spans="1:21" ht="14.4">
      <c r="A47" s="199"/>
      <c r="B47" s="199"/>
      <c r="C47" s="199"/>
      <c r="D47" s="199"/>
      <c r="E47" s="199"/>
      <c r="F47" s="199"/>
      <c r="G47" s="199"/>
      <c r="H47" s="199"/>
      <c r="I47" s="199"/>
      <c r="J47" s="198" t="s">
        <v>490</v>
      </c>
      <c r="K47" s="198" t="s">
        <v>489</v>
      </c>
      <c r="L47" s="204" t="s">
        <v>53</v>
      </c>
      <c r="M47" s="199"/>
      <c r="N47" s="199"/>
      <c r="O47" s="199"/>
      <c r="P47" s="199"/>
      <c r="Q47" s="199"/>
      <c r="R47" s="199"/>
      <c r="S47" s="199"/>
      <c r="T47" s="199"/>
      <c r="U47" s="199"/>
    </row>
    <row r="48" spans="1:21" ht="14.4">
      <c r="A48" s="199"/>
      <c r="B48" s="199"/>
      <c r="C48" s="199"/>
      <c r="D48" s="199"/>
      <c r="E48" s="199"/>
      <c r="F48" s="199"/>
      <c r="G48" s="199"/>
      <c r="H48" s="199"/>
      <c r="I48" s="199"/>
      <c r="J48" s="198" t="s">
        <v>518</v>
      </c>
      <c r="K48" s="198" t="s">
        <v>517</v>
      </c>
      <c r="L48" s="204" t="s">
        <v>42</v>
      </c>
      <c r="M48" s="199"/>
      <c r="N48" s="199"/>
      <c r="O48" s="199"/>
      <c r="P48" s="199"/>
      <c r="Q48" s="199"/>
      <c r="R48" s="199"/>
      <c r="S48" s="199"/>
      <c r="T48" s="199"/>
      <c r="U48" s="199"/>
    </row>
    <row r="49" spans="1:21" ht="14.4">
      <c r="A49" s="199"/>
      <c r="B49" s="199"/>
      <c r="C49" s="199"/>
      <c r="D49" s="199"/>
      <c r="E49" s="199"/>
      <c r="F49" s="199"/>
      <c r="G49" s="199"/>
      <c r="H49" s="199"/>
      <c r="I49" s="199"/>
      <c r="J49" s="198" t="s">
        <v>256</v>
      </c>
      <c r="K49" s="198" t="s">
        <v>522</v>
      </c>
      <c r="L49" s="204" t="s">
        <v>59</v>
      </c>
      <c r="M49" s="199"/>
      <c r="N49" s="199"/>
      <c r="O49" s="199"/>
      <c r="P49" s="199"/>
      <c r="Q49" s="199"/>
      <c r="R49" s="199"/>
      <c r="S49" s="199"/>
      <c r="T49" s="199"/>
      <c r="U49" s="199"/>
    </row>
    <row r="59" spans="1:21" ht="14.4">
      <c r="J59" s="120"/>
      <c r="K59" s="120"/>
      <c r="L59" s="13"/>
    </row>
    <row r="60" spans="1:21" ht="14.4">
      <c r="J60" s="120"/>
      <c r="K60" s="120"/>
      <c r="L60" s="13"/>
    </row>
    <row r="61" spans="1:21" ht="14.4">
      <c r="J61" s="120"/>
      <c r="K61" s="120"/>
      <c r="L61" s="13"/>
    </row>
    <row r="62" spans="1:21" ht="14.4">
      <c r="J62" s="120"/>
      <c r="K62" s="120"/>
      <c r="L62" s="13"/>
    </row>
    <row r="63" spans="1:21" ht="14.4">
      <c r="J63" s="120"/>
      <c r="K63" s="120"/>
      <c r="L63" s="13"/>
    </row>
  </sheetData>
  <pageMargins left="0.7" right="0.7" top="0.75" bottom="0.75" header="0.3" footer="0.3"/>
  <pageSetup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U44"/>
  <sheetViews>
    <sheetView workbookViewId="0"/>
  </sheetViews>
  <sheetFormatPr defaultColWidth="12.6640625" defaultRowHeight="15.75" customHeight="1"/>
  <cols>
    <col min="7" max="7" width="15.77734375" customWidth="1"/>
  </cols>
  <sheetData>
    <row r="1" spans="1:21" ht="13.2">
      <c r="A1" s="4" t="s">
        <v>62</v>
      </c>
      <c r="B1" s="3" t="s">
        <v>887</v>
      </c>
      <c r="C1" s="5" t="s">
        <v>63</v>
      </c>
      <c r="D1" s="7" t="s">
        <v>65</v>
      </c>
      <c r="E1" s="6" t="s">
        <v>64</v>
      </c>
      <c r="F1" s="8" t="s">
        <v>66</v>
      </c>
      <c r="G1" s="10" t="s">
        <v>68</v>
      </c>
      <c r="H1" s="9" t="s">
        <v>67</v>
      </c>
      <c r="I1" s="11" t="s">
        <v>69</v>
      </c>
      <c r="J1" s="170" t="s">
        <v>526</v>
      </c>
      <c r="K1" s="3">
        <f>A3+D3+G3+J3+M3+P3+S3</f>
        <v>137</v>
      </c>
      <c r="L1" s="99"/>
    </row>
    <row r="2" spans="1:21" ht="13.2">
      <c r="A2" s="171"/>
      <c r="B2" s="171"/>
      <c r="C2" s="171"/>
      <c r="D2" s="171"/>
      <c r="E2" s="171"/>
      <c r="F2" s="171"/>
      <c r="G2" s="171"/>
      <c r="H2" s="171"/>
      <c r="I2" s="171"/>
      <c r="J2" s="149"/>
      <c r="K2" s="171"/>
      <c r="L2" s="149"/>
    </row>
    <row r="3" spans="1:21" ht="13.2">
      <c r="A3" s="3">
        <v>19</v>
      </c>
      <c r="B3" s="3" t="s">
        <v>85</v>
      </c>
      <c r="C3" s="3" t="s">
        <v>888</v>
      </c>
      <c r="D3" s="3">
        <v>22</v>
      </c>
      <c r="E3" s="3" t="s">
        <v>82</v>
      </c>
      <c r="F3" s="3" t="s">
        <v>888</v>
      </c>
      <c r="G3" s="3">
        <v>30</v>
      </c>
      <c r="H3" s="3" t="s">
        <v>73</v>
      </c>
      <c r="I3" s="3" t="s">
        <v>888</v>
      </c>
      <c r="J3" s="3">
        <v>40</v>
      </c>
      <c r="K3" s="3" t="s">
        <v>79</v>
      </c>
      <c r="L3" s="3" t="s">
        <v>888</v>
      </c>
      <c r="M3" s="3">
        <v>8</v>
      </c>
      <c r="N3" s="3" t="s">
        <v>114</v>
      </c>
      <c r="O3" s="3" t="s">
        <v>888</v>
      </c>
      <c r="P3" s="3">
        <v>8</v>
      </c>
      <c r="Q3" s="3" t="s">
        <v>76</v>
      </c>
      <c r="R3" s="3" t="s">
        <v>888</v>
      </c>
      <c r="S3" s="3">
        <v>10</v>
      </c>
      <c r="T3" s="3" t="s">
        <v>90</v>
      </c>
      <c r="U3" s="3" t="s">
        <v>888</v>
      </c>
    </row>
    <row r="4" spans="1:21" ht="13.2">
      <c r="A4" s="3" t="s">
        <v>72</v>
      </c>
      <c r="B4" s="3" t="s">
        <v>71</v>
      </c>
      <c r="C4" s="3" t="s">
        <v>878</v>
      </c>
      <c r="D4" s="3" t="s">
        <v>72</v>
      </c>
      <c r="E4" s="3" t="s">
        <v>71</v>
      </c>
      <c r="F4" s="3" t="s">
        <v>878</v>
      </c>
      <c r="G4" s="3" t="s">
        <v>72</v>
      </c>
      <c r="H4" s="3" t="s">
        <v>71</v>
      </c>
      <c r="I4" s="3" t="s">
        <v>878</v>
      </c>
      <c r="J4" s="3" t="s">
        <v>72</v>
      </c>
      <c r="K4" s="3" t="s">
        <v>71</v>
      </c>
      <c r="L4" s="3" t="s">
        <v>878</v>
      </c>
      <c r="M4" s="3" t="s">
        <v>72</v>
      </c>
      <c r="N4" s="3" t="s">
        <v>71</v>
      </c>
      <c r="O4" s="3" t="s">
        <v>878</v>
      </c>
      <c r="P4" s="3" t="s">
        <v>72</v>
      </c>
      <c r="Q4" s="3" t="s">
        <v>71</v>
      </c>
      <c r="R4" s="3" t="s">
        <v>878</v>
      </c>
      <c r="S4" s="3" t="s">
        <v>72</v>
      </c>
      <c r="T4" s="3" t="s">
        <v>71</v>
      </c>
      <c r="U4" s="3" t="s">
        <v>878</v>
      </c>
    </row>
    <row r="5" spans="1:21" ht="15.75" customHeight="1">
      <c r="A5" s="30"/>
      <c r="B5" s="30"/>
      <c r="C5" s="13"/>
      <c r="D5" s="22"/>
      <c r="E5" s="22"/>
      <c r="F5" s="29"/>
      <c r="G5" s="60"/>
      <c r="H5" s="60"/>
      <c r="I5" s="60"/>
      <c r="J5" s="14"/>
      <c r="K5" s="14"/>
      <c r="L5" s="29"/>
      <c r="M5" s="37"/>
      <c r="N5" s="37"/>
      <c r="O5" s="12"/>
      <c r="P5" s="30"/>
      <c r="Q5" s="30"/>
      <c r="R5" s="12"/>
      <c r="S5" s="14"/>
      <c r="T5" s="31"/>
      <c r="U5" s="12"/>
    </row>
    <row r="6" spans="1:21" ht="15.75" customHeight="1">
      <c r="A6" s="37"/>
      <c r="B6" s="37"/>
      <c r="C6" s="12"/>
      <c r="D6" s="22"/>
      <c r="E6" s="22"/>
      <c r="F6" s="12"/>
      <c r="G6" s="14"/>
      <c r="H6" s="31"/>
      <c r="I6" s="12"/>
      <c r="J6" s="14"/>
      <c r="K6" s="14"/>
      <c r="L6" s="12"/>
      <c r="M6" s="22"/>
      <c r="N6" s="52"/>
      <c r="O6" s="13"/>
      <c r="P6" s="36"/>
      <c r="Q6" s="36"/>
      <c r="R6" s="12"/>
      <c r="S6" s="14"/>
      <c r="T6" s="14"/>
      <c r="U6" s="13"/>
    </row>
    <row r="7" spans="1:21" ht="15.75" customHeight="1">
      <c r="A7" s="36"/>
      <c r="B7" s="36"/>
      <c r="C7" s="29"/>
      <c r="D7" s="30"/>
      <c r="E7" s="30"/>
      <c r="F7" s="12"/>
      <c r="G7" s="22"/>
      <c r="H7" s="52"/>
      <c r="I7" s="12"/>
      <c r="J7" s="30"/>
      <c r="K7" s="30"/>
      <c r="L7" s="12"/>
      <c r="M7" s="14"/>
      <c r="N7" s="14"/>
      <c r="O7" s="12"/>
      <c r="P7" s="14"/>
      <c r="Q7" s="14"/>
      <c r="R7" s="29"/>
      <c r="S7" s="37"/>
      <c r="T7" s="37"/>
      <c r="U7" s="12"/>
    </row>
    <row r="8" spans="1:21" ht="15.75" customHeight="1">
      <c r="A8" s="30"/>
      <c r="B8" s="59"/>
      <c r="D8" s="36"/>
      <c r="E8" s="36"/>
      <c r="F8" s="12"/>
      <c r="G8" s="22"/>
      <c r="H8" s="22"/>
      <c r="I8" s="12"/>
      <c r="J8" s="36"/>
      <c r="K8" s="53"/>
      <c r="L8" s="12"/>
      <c r="M8" s="41"/>
      <c r="N8" s="41"/>
      <c r="O8" s="12"/>
      <c r="P8" s="30"/>
      <c r="Q8" s="30"/>
      <c r="R8" s="29"/>
      <c r="S8" s="37"/>
      <c r="T8" s="37"/>
      <c r="U8" s="13"/>
    </row>
    <row r="9" spans="1:21" ht="15.75" customHeight="1">
      <c r="A9" s="22"/>
      <c r="B9" s="22"/>
      <c r="C9" s="12"/>
      <c r="D9" s="22"/>
      <c r="E9" s="52"/>
      <c r="F9" s="12"/>
      <c r="G9" s="36"/>
      <c r="H9" s="36"/>
      <c r="I9" s="12"/>
      <c r="J9" s="22"/>
      <c r="K9" s="22"/>
      <c r="L9" s="13"/>
      <c r="M9" s="41"/>
      <c r="N9" s="41"/>
      <c r="O9" s="12"/>
      <c r="P9" s="37"/>
      <c r="Q9" s="37"/>
      <c r="R9" s="29"/>
      <c r="S9" s="30"/>
      <c r="T9" s="30"/>
      <c r="U9" s="13"/>
    </row>
    <row r="10" spans="1:21" ht="15.75" customHeight="1">
      <c r="A10" s="14"/>
      <c r="B10" s="14"/>
      <c r="C10" s="12"/>
      <c r="D10" s="30"/>
      <c r="E10" s="30"/>
      <c r="F10" s="12"/>
      <c r="G10" s="22"/>
      <c r="H10" s="52"/>
      <c r="I10" s="13"/>
      <c r="J10" s="22"/>
      <c r="K10" s="22"/>
      <c r="L10" s="12"/>
      <c r="M10" s="22"/>
      <c r="N10" s="22"/>
      <c r="O10" s="12"/>
      <c r="P10" s="14"/>
      <c r="Q10" s="14"/>
      <c r="R10" s="13"/>
      <c r="S10" s="14"/>
      <c r="T10" s="31"/>
      <c r="U10" s="13"/>
    </row>
    <row r="11" spans="1:21" ht="15.75" customHeight="1">
      <c r="A11" s="22"/>
      <c r="B11" s="22"/>
      <c r="C11" s="29"/>
      <c r="D11" s="37"/>
      <c r="E11" s="37"/>
      <c r="F11" s="13"/>
      <c r="G11" s="30"/>
      <c r="H11" s="59"/>
      <c r="I11" s="13"/>
      <c r="J11" s="22"/>
      <c r="K11" s="22"/>
      <c r="L11" s="12"/>
      <c r="M11" s="22"/>
      <c r="N11" s="22"/>
      <c r="O11" s="13"/>
      <c r="P11" s="41"/>
      <c r="Q11" s="41"/>
      <c r="R11" s="13"/>
      <c r="S11" s="14"/>
      <c r="T11" s="14"/>
      <c r="U11" s="12"/>
    </row>
    <row r="12" spans="1:21" ht="15.75" customHeight="1">
      <c r="A12" s="14"/>
      <c r="B12" s="14"/>
      <c r="C12" s="12"/>
      <c r="D12" s="36"/>
      <c r="E12" s="36"/>
      <c r="F12" s="29"/>
      <c r="G12" s="30"/>
      <c r="H12" s="30"/>
      <c r="I12" s="12"/>
      <c r="J12" s="14"/>
      <c r="K12" s="31"/>
      <c r="L12" s="13"/>
      <c r="M12" s="36"/>
      <c r="N12" s="36"/>
      <c r="O12" s="13"/>
      <c r="P12" s="30"/>
      <c r="Q12" s="30"/>
      <c r="R12" s="13"/>
      <c r="S12" s="22"/>
      <c r="T12" s="22"/>
      <c r="U12" s="29"/>
    </row>
    <row r="13" spans="1:21" ht="15.75" customHeight="1">
      <c r="A13" s="30"/>
      <c r="B13" s="30"/>
      <c r="C13" s="29"/>
      <c r="D13" s="30"/>
      <c r="E13" s="30"/>
      <c r="F13" s="172"/>
      <c r="G13" s="14"/>
      <c r="H13" s="14"/>
      <c r="I13" s="29"/>
      <c r="J13" s="22"/>
      <c r="K13" s="52"/>
      <c r="L13" s="12"/>
      <c r="M13" s="3"/>
      <c r="P13" s="106"/>
      <c r="Q13" s="106"/>
      <c r="R13" s="173"/>
      <c r="S13" s="37"/>
      <c r="T13" s="37"/>
      <c r="U13" s="12"/>
    </row>
    <row r="14" spans="1:21" ht="15.75" customHeight="1">
      <c r="A14" s="36"/>
      <c r="B14" s="36"/>
      <c r="C14" s="12"/>
      <c r="D14" s="36"/>
      <c r="E14" s="36"/>
      <c r="F14" s="172"/>
      <c r="G14" s="22"/>
      <c r="H14" s="22"/>
      <c r="I14" s="12"/>
      <c r="J14" s="14"/>
      <c r="K14" s="14"/>
      <c r="L14" s="13"/>
      <c r="P14" s="3"/>
      <c r="Q14" s="3"/>
      <c r="R14" s="12"/>
      <c r="S14" s="14"/>
      <c r="T14" s="14"/>
      <c r="U14" s="13"/>
    </row>
    <row r="15" spans="1:21" ht="15.75" customHeight="1">
      <c r="A15" s="36"/>
      <c r="B15" s="36"/>
      <c r="C15" s="13"/>
      <c r="D15" s="37"/>
      <c r="E15" s="37"/>
      <c r="F15" s="13"/>
      <c r="G15" s="14"/>
      <c r="H15" s="14"/>
      <c r="I15" s="13"/>
      <c r="J15" s="22"/>
      <c r="K15" s="22"/>
      <c r="L15" s="13"/>
      <c r="P15" s="3"/>
      <c r="Q15" s="3"/>
      <c r="R15" s="12"/>
      <c r="S15" s="3"/>
    </row>
    <row r="16" spans="1:21" ht="15.75" customHeight="1">
      <c r="A16" s="14"/>
      <c r="B16" s="14"/>
      <c r="C16" s="13"/>
      <c r="D16" s="36"/>
      <c r="E16" s="36"/>
      <c r="F16" s="12"/>
      <c r="G16" s="22"/>
      <c r="H16" s="22"/>
      <c r="I16" s="13"/>
      <c r="J16" s="36"/>
      <c r="K16" s="36"/>
      <c r="L16" s="13"/>
      <c r="P16" s="169"/>
      <c r="Q16" s="3"/>
      <c r="R16" s="12"/>
    </row>
    <row r="17" spans="1:21" ht="15.75" customHeight="1">
      <c r="A17" s="36"/>
      <c r="B17" s="36"/>
      <c r="C17" s="13"/>
      <c r="D17" s="42"/>
      <c r="E17" s="42"/>
      <c r="F17" s="12"/>
      <c r="G17" s="14"/>
      <c r="H17" s="14"/>
      <c r="I17" s="29"/>
      <c r="J17" s="14"/>
      <c r="K17" s="14"/>
      <c r="L17" s="12"/>
      <c r="P17" s="3"/>
      <c r="Q17" s="3"/>
      <c r="S17" s="99"/>
      <c r="U17" s="99"/>
    </row>
    <row r="18" spans="1:21" ht="15.75" customHeight="1">
      <c r="A18" s="14"/>
      <c r="B18" s="14"/>
      <c r="C18" s="12"/>
      <c r="D18" s="37"/>
      <c r="E18" s="37"/>
      <c r="F18" s="12"/>
      <c r="G18" s="14"/>
      <c r="H18" s="14"/>
      <c r="I18" s="13"/>
      <c r="J18" s="22"/>
      <c r="K18" s="22"/>
      <c r="L18" s="29"/>
      <c r="P18" s="3"/>
      <c r="Q18" s="3"/>
      <c r="R18" s="12"/>
      <c r="S18" s="99"/>
      <c r="U18" s="99"/>
    </row>
    <row r="19" spans="1:21" ht="15.75" customHeight="1">
      <c r="A19" s="41"/>
      <c r="B19" s="41"/>
      <c r="C19" s="12"/>
      <c r="D19" s="22"/>
      <c r="E19" s="22"/>
      <c r="F19" s="12"/>
      <c r="G19" s="22"/>
      <c r="H19" s="22"/>
      <c r="I19" s="13"/>
      <c r="J19" s="30"/>
      <c r="K19" s="30"/>
      <c r="L19" s="29"/>
      <c r="S19" s="99"/>
      <c r="U19" s="99"/>
    </row>
    <row r="20" spans="1:21" ht="15.75" customHeight="1">
      <c r="A20" s="37"/>
      <c r="B20" s="37"/>
      <c r="C20" s="12"/>
      <c r="D20" s="41"/>
      <c r="E20" s="41"/>
      <c r="F20" s="12"/>
      <c r="G20" s="14"/>
      <c r="H20" s="14"/>
      <c r="I20" s="13"/>
      <c r="J20" s="36"/>
      <c r="K20" s="53"/>
      <c r="S20" s="99"/>
      <c r="U20" s="99"/>
    </row>
    <row r="21" spans="1:21" ht="15.75" customHeight="1">
      <c r="A21" s="36"/>
      <c r="B21" s="36"/>
      <c r="C21" s="12"/>
      <c r="D21" s="14"/>
      <c r="E21" s="14"/>
      <c r="F21" s="12"/>
      <c r="G21" s="22"/>
      <c r="H21" s="22"/>
      <c r="I21" s="12"/>
      <c r="J21" s="22"/>
      <c r="K21" s="22"/>
      <c r="L21" s="13"/>
      <c r="S21" s="99"/>
      <c r="U21" s="99"/>
    </row>
    <row r="22" spans="1:21" ht="15.75" customHeight="1">
      <c r="A22" s="14"/>
      <c r="B22" s="31"/>
      <c r="C22" s="12"/>
      <c r="D22" s="30"/>
      <c r="E22" s="59"/>
      <c r="F22" s="13"/>
      <c r="G22" s="22"/>
      <c r="H22" s="22"/>
      <c r="I22" s="12"/>
      <c r="J22" s="30"/>
      <c r="K22" s="30"/>
      <c r="L22" s="13"/>
      <c r="S22" s="99"/>
      <c r="U22" s="99"/>
    </row>
    <row r="23" spans="1:21" ht="15.75" customHeight="1">
      <c r="A23" s="22"/>
      <c r="B23" s="22"/>
      <c r="C23" s="172"/>
      <c r="D23" s="22"/>
      <c r="E23" s="22"/>
      <c r="F23" s="12"/>
      <c r="G23" s="30"/>
      <c r="H23" s="30"/>
      <c r="I23" s="12"/>
      <c r="J23" s="14"/>
      <c r="K23" s="14"/>
      <c r="L23" s="29"/>
      <c r="S23" s="99"/>
      <c r="U23" s="99"/>
    </row>
    <row r="24" spans="1:21" ht="15.75" customHeight="1">
      <c r="A24" s="99"/>
      <c r="B24" s="99"/>
      <c r="C24" s="99"/>
      <c r="D24" s="22"/>
      <c r="E24" s="52"/>
      <c r="G24" s="41"/>
      <c r="H24" s="41"/>
      <c r="I24" s="12"/>
      <c r="J24" s="22"/>
      <c r="K24" s="22"/>
      <c r="L24" s="29"/>
      <c r="S24" s="99"/>
      <c r="U24" s="99"/>
    </row>
    <row r="25" spans="1:21" ht="15.75" customHeight="1">
      <c r="A25" s="99"/>
      <c r="B25" s="99"/>
      <c r="C25" s="99"/>
      <c r="D25" s="36"/>
      <c r="E25" s="36"/>
      <c r="F25" s="13"/>
      <c r="G25" s="36"/>
      <c r="H25" s="36"/>
      <c r="I25" s="12"/>
      <c r="J25" s="14"/>
      <c r="K25" s="14"/>
      <c r="L25" s="29"/>
      <c r="S25" s="99"/>
      <c r="U25" s="99"/>
    </row>
    <row r="26" spans="1:21" ht="15.75" customHeight="1">
      <c r="A26" s="99"/>
      <c r="B26" s="99"/>
      <c r="C26" s="99"/>
      <c r="D26" s="37"/>
      <c r="E26" s="37"/>
      <c r="F26" s="13"/>
      <c r="G26" s="36"/>
      <c r="H26" s="36"/>
      <c r="I26" s="12"/>
      <c r="J26" s="22"/>
      <c r="K26" s="22"/>
      <c r="L26" s="29"/>
      <c r="S26" s="99"/>
      <c r="U26" s="99"/>
    </row>
    <row r="27" spans="1:21" ht="15.75" customHeight="1">
      <c r="A27" s="99"/>
      <c r="B27" s="99"/>
      <c r="C27" s="99"/>
      <c r="G27" s="37"/>
      <c r="H27" s="37"/>
      <c r="I27" s="12"/>
      <c r="J27" s="14"/>
      <c r="K27" s="14"/>
      <c r="L27" s="12"/>
      <c r="S27" s="99"/>
      <c r="U27" s="99"/>
    </row>
    <row r="28" spans="1:21" ht="14.4">
      <c r="A28" s="99"/>
      <c r="B28" s="99"/>
      <c r="C28" s="99"/>
      <c r="D28" s="120"/>
      <c r="E28" s="120"/>
      <c r="F28" s="13"/>
      <c r="G28" s="30"/>
      <c r="H28" s="30"/>
      <c r="I28" s="12"/>
      <c r="J28" s="30"/>
      <c r="K28" s="30"/>
      <c r="L28" s="12"/>
      <c r="S28" s="99"/>
      <c r="U28" s="99"/>
    </row>
    <row r="29" spans="1:21" ht="14.4">
      <c r="A29" s="99"/>
      <c r="B29" s="99"/>
      <c r="C29" s="99"/>
      <c r="G29" s="14"/>
      <c r="H29" s="31"/>
      <c r="I29" s="12"/>
      <c r="J29" s="14"/>
      <c r="K29" s="14"/>
      <c r="L29" s="13"/>
      <c r="S29" s="99"/>
      <c r="U29" s="99"/>
    </row>
    <row r="30" spans="1:21" ht="14.4">
      <c r="A30" s="99"/>
      <c r="B30" s="99"/>
      <c r="C30" s="99"/>
      <c r="G30" s="22"/>
      <c r="H30" s="22"/>
      <c r="I30" s="12"/>
      <c r="J30" s="22"/>
      <c r="K30" s="22"/>
      <c r="L30" s="13"/>
      <c r="S30" s="99"/>
      <c r="U30" s="99"/>
    </row>
    <row r="31" spans="1:21" ht="14.4">
      <c r="A31" s="99"/>
      <c r="B31" s="99"/>
      <c r="C31" s="99"/>
      <c r="G31" s="14"/>
      <c r="H31" s="31"/>
      <c r="J31" s="30"/>
      <c r="K31" s="30"/>
      <c r="L31" s="13"/>
      <c r="S31" s="99"/>
      <c r="U31" s="99"/>
    </row>
    <row r="32" spans="1:21" ht="14.4">
      <c r="A32" s="99"/>
      <c r="B32" s="99"/>
      <c r="C32" s="99"/>
      <c r="G32" s="14"/>
      <c r="H32" s="14"/>
      <c r="I32" s="12"/>
      <c r="J32" s="22"/>
      <c r="K32" s="22"/>
      <c r="L32" s="13"/>
      <c r="S32" s="99"/>
      <c r="U32" s="99"/>
    </row>
    <row r="33" spans="1:21" ht="14.4">
      <c r="A33" s="99"/>
      <c r="B33" s="99"/>
      <c r="C33" s="99"/>
      <c r="G33" s="30"/>
      <c r="H33" s="30"/>
      <c r="I33" s="13"/>
      <c r="S33" s="99"/>
      <c r="U33" s="99"/>
    </row>
    <row r="34" spans="1:21" ht="14.4">
      <c r="A34" s="99"/>
      <c r="B34" s="99"/>
      <c r="C34" s="99"/>
      <c r="G34" s="14"/>
      <c r="H34" s="14"/>
      <c r="I34" s="172"/>
      <c r="J34" s="37"/>
      <c r="K34" s="37"/>
      <c r="L34" s="12"/>
      <c r="S34" s="99"/>
      <c r="U34" s="99"/>
    </row>
    <row r="35" spans="1:21" ht="14.4">
      <c r="A35" s="99"/>
      <c r="B35" s="99"/>
      <c r="C35" s="99"/>
      <c r="G35" s="22"/>
      <c r="H35" s="22"/>
      <c r="I35" s="12"/>
      <c r="J35" s="43"/>
      <c r="K35" s="43"/>
      <c r="L35" s="12"/>
      <c r="S35" s="99"/>
      <c r="U35" s="99"/>
    </row>
    <row r="36" spans="1:21" ht="14.4">
      <c r="A36" s="99"/>
      <c r="B36" s="99"/>
      <c r="C36" s="99"/>
      <c r="D36" s="99"/>
      <c r="E36" s="99"/>
      <c r="F36" s="99"/>
      <c r="G36" s="99"/>
      <c r="H36" s="99"/>
      <c r="I36" s="99"/>
      <c r="J36" s="30"/>
      <c r="K36" s="30"/>
      <c r="L36" s="12"/>
      <c r="M36" s="99"/>
      <c r="N36" s="99"/>
      <c r="O36" s="99"/>
      <c r="P36" s="99"/>
      <c r="Q36" s="99"/>
      <c r="R36" s="99"/>
      <c r="S36" s="99"/>
      <c r="T36" s="99"/>
      <c r="U36" s="99"/>
    </row>
    <row r="37" spans="1:21" ht="14.4">
      <c r="A37" s="99"/>
      <c r="B37" s="99"/>
      <c r="C37" s="99"/>
      <c r="D37" s="99"/>
      <c r="E37" s="99"/>
      <c r="F37" s="99"/>
      <c r="G37" s="99"/>
      <c r="H37" s="99"/>
      <c r="I37" s="99"/>
      <c r="J37" s="14"/>
      <c r="K37" s="14"/>
      <c r="L37" s="12"/>
      <c r="M37" s="99"/>
      <c r="N37" s="99"/>
      <c r="O37" s="99"/>
      <c r="P37" s="99"/>
      <c r="Q37" s="99"/>
      <c r="R37" s="99"/>
      <c r="S37" s="99"/>
      <c r="T37" s="99"/>
      <c r="U37" s="99"/>
    </row>
    <row r="38" spans="1:21" ht="14.4">
      <c r="A38" s="99"/>
      <c r="B38" s="99"/>
      <c r="C38" s="99"/>
      <c r="D38" s="99"/>
      <c r="E38" s="99"/>
      <c r="F38" s="99"/>
      <c r="G38" s="99"/>
      <c r="H38" s="99"/>
      <c r="I38" s="99"/>
      <c r="J38" s="30"/>
      <c r="K38" s="30"/>
      <c r="L38" s="12"/>
      <c r="M38" s="99"/>
      <c r="N38" s="99"/>
      <c r="O38" s="99"/>
      <c r="P38" s="99"/>
      <c r="Q38" s="99"/>
      <c r="R38" s="99"/>
      <c r="S38" s="99"/>
      <c r="T38" s="99"/>
      <c r="U38" s="99"/>
    </row>
    <row r="39" spans="1:21" ht="14.4">
      <c r="A39" s="99"/>
      <c r="B39" s="99"/>
      <c r="C39" s="99"/>
      <c r="D39" s="99"/>
      <c r="E39" s="99"/>
      <c r="F39" s="99"/>
      <c r="G39" s="99"/>
      <c r="H39" s="99"/>
      <c r="I39" s="99"/>
      <c r="J39" s="14"/>
      <c r="K39" s="14"/>
      <c r="L39" s="13"/>
      <c r="M39" s="99"/>
      <c r="N39" s="99"/>
      <c r="O39" s="99"/>
      <c r="P39" s="99"/>
      <c r="Q39" s="99"/>
      <c r="R39" s="99"/>
      <c r="S39" s="99"/>
      <c r="T39" s="99"/>
      <c r="U39" s="99"/>
    </row>
    <row r="40" spans="1:21" ht="14.4">
      <c r="A40" s="99"/>
      <c r="B40" s="99"/>
      <c r="C40" s="99"/>
      <c r="D40" s="99"/>
      <c r="E40" s="99"/>
      <c r="F40" s="99"/>
      <c r="G40" s="99"/>
      <c r="H40" s="99"/>
      <c r="I40" s="99"/>
      <c r="J40" s="36"/>
      <c r="K40" s="53"/>
      <c r="L40" s="13"/>
      <c r="M40" s="99"/>
      <c r="N40" s="99"/>
      <c r="O40" s="99"/>
      <c r="P40" s="99"/>
      <c r="Q40" s="99"/>
      <c r="R40" s="99"/>
      <c r="S40" s="99"/>
      <c r="T40" s="99"/>
      <c r="U40" s="99"/>
    </row>
    <row r="41" spans="1:21" ht="14.4">
      <c r="J41" s="42"/>
      <c r="K41" s="42"/>
      <c r="L41" s="12"/>
    </row>
    <row r="42" spans="1:21" ht="14.4">
      <c r="J42" s="43"/>
      <c r="K42" s="43"/>
      <c r="L42" s="12"/>
    </row>
    <row r="43" spans="1:21" ht="14.4">
      <c r="J43" s="14"/>
      <c r="K43" s="14"/>
      <c r="L43" s="13"/>
    </row>
    <row r="44" spans="1:21" ht="14.4">
      <c r="J44" s="22"/>
      <c r="K44" s="22"/>
      <c r="L44" s="13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H1000"/>
  <sheetViews>
    <sheetView workbookViewId="0"/>
  </sheetViews>
  <sheetFormatPr defaultColWidth="12.6640625" defaultRowHeight="15.75" customHeight="1"/>
  <cols>
    <col min="3" max="3" width="4.6640625" customWidth="1"/>
    <col min="4" max="4" width="5.21875" customWidth="1"/>
    <col min="7" max="7" width="4" customWidth="1"/>
    <col min="8" max="9" width="2.88671875" customWidth="1"/>
    <col min="10" max="10" width="4.33203125" customWidth="1"/>
    <col min="14" max="14" width="3.21875" customWidth="1"/>
    <col min="15" max="15" width="3" customWidth="1"/>
    <col min="16" max="16" width="3.21875" customWidth="1"/>
    <col min="17" max="17" width="5.33203125" customWidth="1"/>
    <col min="20" max="20" width="5.77734375" customWidth="1"/>
    <col min="21" max="21" width="4.88671875" customWidth="1"/>
    <col min="24" max="24" width="4.33203125" customWidth="1"/>
    <col min="25" max="25" width="4.6640625" customWidth="1"/>
    <col min="28" max="28" width="5" customWidth="1"/>
    <col min="29" max="29" width="5.6640625" customWidth="1"/>
    <col min="30" max="30" width="5.21875" customWidth="1"/>
    <col min="33" max="33" width="5.77734375" customWidth="1"/>
    <col min="34" max="34" width="7.109375" customWidth="1"/>
  </cols>
  <sheetData>
    <row r="1" spans="1:34">
      <c r="A1" s="123" t="s">
        <v>82</v>
      </c>
      <c r="B1" s="124"/>
      <c r="C1" s="124"/>
      <c r="D1" s="124"/>
      <c r="E1" s="125" t="s">
        <v>73</v>
      </c>
      <c r="F1" s="126"/>
      <c r="G1" s="126"/>
      <c r="H1" s="126"/>
      <c r="I1" s="126"/>
      <c r="J1" s="126"/>
      <c r="K1" s="123"/>
      <c r="L1" s="123" t="s">
        <v>79</v>
      </c>
      <c r="M1" s="124"/>
      <c r="N1" s="124"/>
      <c r="O1" s="124"/>
      <c r="P1" s="124"/>
      <c r="Q1" s="124"/>
      <c r="R1" s="127" t="s">
        <v>114</v>
      </c>
      <c r="S1" s="128"/>
      <c r="T1" s="128"/>
      <c r="U1" s="128"/>
      <c r="V1" s="123" t="s">
        <v>76</v>
      </c>
      <c r="W1" s="124"/>
      <c r="X1" s="124"/>
      <c r="Y1" s="124"/>
      <c r="Z1" s="127" t="s">
        <v>90</v>
      </c>
      <c r="AA1" s="128"/>
      <c r="AB1" s="128"/>
      <c r="AC1" s="128"/>
      <c r="AD1" s="128"/>
      <c r="AE1" s="123" t="s">
        <v>85</v>
      </c>
      <c r="AF1" s="124"/>
      <c r="AG1" s="124"/>
    </row>
    <row r="2" spans="1:34">
      <c r="C2" s="3" t="s">
        <v>546</v>
      </c>
      <c r="D2" s="3" t="s">
        <v>605</v>
      </c>
      <c r="E2" s="129"/>
      <c r="F2" s="129"/>
      <c r="G2" s="130" t="s">
        <v>606</v>
      </c>
      <c r="H2" s="130" t="s">
        <v>607</v>
      </c>
      <c r="I2" s="130" t="s">
        <v>608</v>
      </c>
      <c r="J2" s="130" t="s">
        <v>546</v>
      </c>
      <c r="N2" s="3" t="s">
        <v>606</v>
      </c>
      <c r="O2" s="3" t="s">
        <v>607</v>
      </c>
      <c r="P2" s="3" t="s">
        <v>608</v>
      </c>
      <c r="Q2" s="3" t="s">
        <v>546</v>
      </c>
      <c r="R2" s="131"/>
      <c r="S2" s="131"/>
      <c r="T2" s="132" t="s">
        <v>546</v>
      </c>
      <c r="U2" s="132" t="s">
        <v>609</v>
      </c>
      <c r="X2" s="3" t="s">
        <v>546</v>
      </c>
      <c r="Y2" s="3" t="s">
        <v>609</v>
      </c>
      <c r="Z2" s="131"/>
      <c r="AA2" s="131"/>
      <c r="AB2" s="132" t="s">
        <v>610</v>
      </c>
      <c r="AC2" s="132" t="s">
        <v>611</v>
      </c>
      <c r="AD2" s="132" t="s">
        <v>546</v>
      </c>
      <c r="AG2" s="3" t="s">
        <v>537</v>
      </c>
      <c r="AH2" s="3" t="s">
        <v>612</v>
      </c>
    </row>
    <row r="3" spans="1:34">
      <c r="A3" s="124">
        <f>'D1 All-State Nominations'!F5</f>
        <v>0</v>
      </c>
      <c r="B3" s="133" t="str">
        <f>'D1 All-State Nominations'!D5&amp;" "&amp;'D1 All-State Nominations'!E5</f>
        <v xml:space="preserve"> </v>
      </c>
      <c r="C3" s="123">
        <v>44</v>
      </c>
      <c r="D3" s="123">
        <v>59</v>
      </c>
      <c r="E3" s="126">
        <f>'D1 All-State Nominations'!I5</f>
        <v>0</v>
      </c>
      <c r="F3" s="126" t="str">
        <f>'D1 All-State Nominations'!G5&amp;" "&amp;'D1 All-State Nominations'!H5</f>
        <v xml:space="preserve"> </v>
      </c>
      <c r="G3" s="125">
        <v>34</v>
      </c>
      <c r="H3" s="125">
        <v>22</v>
      </c>
      <c r="I3" s="125">
        <f t="shared" ref="I3:I11" si="0">SUM(G3:H3)</f>
        <v>56</v>
      </c>
      <c r="J3" s="125">
        <v>60</v>
      </c>
      <c r="K3" s="123">
        <v>1</v>
      </c>
      <c r="L3" s="124">
        <f>'D1 All-State Nominations'!L16</f>
        <v>0</v>
      </c>
      <c r="M3" s="133" t="str">
        <f>'D1 All-State Nominations'!J16&amp;" "&amp;'D1 All-State Nominations'!K16</f>
        <v xml:space="preserve"> </v>
      </c>
      <c r="N3" s="123">
        <v>94</v>
      </c>
      <c r="O3" s="123">
        <v>32</v>
      </c>
      <c r="P3" s="123">
        <f t="shared" ref="P3:P50" si="1">SUM(N3:O3)</f>
        <v>126</v>
      </c>
      <c r="Q3" s="123">
        <v>47</v>
      </c>
      <c r="R3" s="128">
        <f>'D1 All-State Nominations'!O5</f>
        <v>0</v>
      </c>
      <c r="S3" s="128" t="str">
        <f>'D1 All-State Nominations'!M5&amp;" "&amp;'D1 All-State Nominations'!N5</f>
        <v xml:space="preserve"> </v>
      </c>
      <c r="T3" s="127">
        <v>22</v>
      </c>
      <c r="U3" s="127">
        <v>17</v>
      </c>
      <c r="V3" s="133">
        <f>'D1 All-State Nominations'!R5</f>
        <v>0</v>
      </c>
      <c r="W3" s="133" t="str">
        <f>'D1 All-State Nominations'!P5&amp;" "&amp;'D1 All-State Nominations'!Q5</f>
        <v xml:space="preserve"> </v>
      </c>
      <c r="X3" s="123">
        <v>103</v>
      </c>
      <c r="Y3" s="123">
        <v>30</v>
      </c>
      <c r="Z3" s="128">
        <f>'D1 All-State Nominations'!U5</f>
        <v>0</v>
      </c>
      <c r="AA3" s="128" t="str">
        <f>'D1 All-State Nominations'!S5&amp;" "&amp;'D1 All-State Nominations'!T5</f>
        <v xml:space="preserve"> </v>
      </c>
      <c r="AB3" s="127">
        <v>192</v>
      </c>
      <c r="AC3" s="134">
        <v>0.8649</v>
      </c>
      <c r="AD3" s="127">
        <v>158</v>
      </c>
      <c r="AE3" s="133">
        <f>'D1 All-State Nominations'!C5</f>
        <v>0</v>
      </c>
      <c r="AF3" s="133" t="str">
        <f>'D1 All-State Nominations'!A5&amp;" "&amp;'D1 All-State Nominations'!B5</f>
        <v xml:space="preserve"> </v>
      </c>
      <c r="AG3" s="123">
        <v>180</v>
      </c>
      <c r="AH3" s="122">
        <v>0.61639999999999995</v>
      </c>
    </row>
    <row r="4" spans="1:34">
      <c r="A4" s="124">
        <f>'D1 All-State Nominations'!F6</f>
        <v>0</v>
      </c>
      <c r="B4" s="133" t="str">
        <f>'D1 All-State Nominations'!D6&amp;" "&amp;'D1 All-State Nominations'!E6</f>
        <v xml:space="preserve"> </v>
      </c>
      <c r="C4" s="123">
        <v>26</v>
      </c>
      <c r="D4" s="123">
        <v>30</v>
      </c>
      <c r="E4" s="126" t="e">
        <f>#REF!</f>
        <v>#REF!</v>
      </c>
      <c r="F4" s="126" t="e">
        <f>#REF!&amp;" "&amp;#REF!</f>
        <v>#REF!</v>
      </c>
      <c r="G4" s="125">
        <v>51</v>
      </c>
      <c r="H4" s="125">
        <v>29</v>
      </c>
      <c r="I4" s="125">
        <f t="shared" si="0"/>
        <v>80</v>
      </c>
      <c r="J4" s="125">
        <v>27</v>
      </c>
      <c r="K4" s="123">
        <v>2</v>
      </c>
      <c r="L4" s="124">
        <f>'D1 All-State Nominations'!L25</f>
        <v>0</v>
      </c>
      <c r="M4" s="133" t="str">
        <f>'D1 All-State Nominations'!J25&amp;" "&amp;'D1 All-State Nominations'!K25</f>
        <v xml:space="preserve"> </v>
      </c>
      <c r="N4" s="123">
        <v>57</v>
      </c>
      <c r="O4" s="123">
        <v>53</v>
      </c>
      <c r="P4" s="123">
        <f t="shared" si="1"/>
        <v>110</v>
      </c>
      <c r="Q4" s="123">
        <v>42</v>
      </c>
      <c r="R4" s="128">
        <f>'D1 All-State Nominations'!O6</f>
        <v>0</v>
      </c>
      <c r="S4" s="128" t="str">
        <f>'D1 All-State Nominations'!M6&amp;" "&amp;'D1 All-State Nominations'!N6</f>
        <v xml:space="preserve"> </v>
      </c>
      <c r="T4" s="127">
        <v>67</v>
      </c>
      <c r="U4" s="127">
        <v>8</v>
      </c>
      <c r="V4" s="133">
        <f>'D1 All-State Nominations'!R6</f>
        <v>0</v>
      </c>
      <c r="W4" s="133" t="str">
        <f>'D1 All-State Nominations'!P6&amp;" "&amp;'D1 All-State Nominations'!Q6</f>
        <v xml:space="preserve"> </v>
      </c>
      <c r="X4" s="123">
        <v>32</v>
      </c>
      <c r="Y4" s="123">
        <v>17</v>
      </c>
      <c r="Z4" s="128">
        <f>'D1 All-State Nominations'!U6</f>
        <v>0</v>
      </c>
      <c r="AA4" s="128" t="str">
        <f>'D1 All-State Nominations'!S6&amp;" "&amp;'D1 All-State Nominations'!T6</f>
        <v xml:space="preserve"> </v>
      </c>
      <c r="AB4" s="127">
        <v>234</v>
      </c>
      <c r="AC4" s="134">
        <v>0.77229999999999999</v>
      </c>
      <c r="AD4" s="127">
        <v>211</v>
      </c>
      <c r="AE4" s="133">
        <f>'D1 All-State Nominations'!C6</f>
        <v>0</v>
      </c>
      <c r="AF4" s="133" t="str">
        <f>'D1 All-State Nominations'!A6&amp;" "&amp;'D1 All-State Nominations'!B6</f>
        <v xml:space="preserve"> </v>
      </c>
      <c r="AG4" s="123">
        <v>108</v>
      </c>
      <c r="AH4" s="122">
        <v>0.56540000000000001</v>
      </c>
    </row>
    <row r="5" spans="1:34">
      <c r="A5" s="124">
        <f>'D1 All-State Nominations'!F7</f>
        <v>0</v>
      </c>
      <c r="B5" s="133" t="str">
        <f>'D1 All-State Nominations'!D7&amp;" "&amp;'D1 All-State Nominations'!E7</f>
        <v xml:space="preserve"> </v>
      </c>
      <c r="C5" s="123">
        <v>31</v>
      </c>
      <c r="D5" s="123">
        <v>22</v>
      </c>
      <c r="E5" s="126">
        <f>'D1 All-State Nominations'!I7</f>
        <v>0</v>
      </c>
      <c r="F5" s="126" t="str">
        <f>'D1 All-State Nominations'!G7&amp;" "&amp;'D1 All-State Nominations'!H7</f>
        <v xml:space="preserve"> </v>
      </c>
      <c r="G5" s="125">
        <v>24</v>
      </c>
      <c r="H5" s="125">
        <v>20</v>
      </c>
      <c r="I5" s="125">
        <f t="shared" si="0"/>
        <v>44</v>
      </c>
      <c r="J5" s="125">
        <v>44</v>
      </c>
      <c r="K5" s="123">
        <v>3</v>
      </c>
      <c r="L5" s="124">
        <f>'D1 All-State Nominations'!L24</f>
        <v>0</v>
      </c>
      <c r="M5" s="133" t="str">
        <f>'D1 All-State Nominations'!J24&amp;" "&amp;'D1 All-State Nominations'!K24</f>
        <v xml:space="preserve"> </v>
      </c>
      <c r="N5" s="123">
        <v>63</v>
      </c>
      <c r="O5" s="123">
        <v>42</v>
      </c>
      <c r="P5" s="123">
        <f t="shared" si="1"/>
        <v>105</v>
      </c>
      <c r="Q5" s="123">
        <v>60</v>
      </c>
      <c r="R5" s="128">
        <f>'D1 All-State Nominations'!O7</f>
        <v>0</v>
      </c>
      <c r="S5" s="128" t="str">
        <f>'D1 All-State Nominations'!M7&amp;" "&amp;'D1 All-State Nominations'!N7</f>
        <v xml:space="preserve"> </v>
      </c>
      <c r="T5" s="127">
        <v>55</v>
      </c>
      <c r="U5" s="127">
        <v>15</v>
      </c>
      <c r="V5" s="133">
        <f>'D1 All-State Nominations'!R7</f>
        <v>0</v>
      </c>
      <c r="W5" s="133" t="str">
        <f>'D1 All-State Nominations'!P7&amp;" "&amp;'D1 All-State Nominations'!Q7</f>
        <v xml:space="preserve"> </v>
      </c>
      <c r="X5" s="123">
        <v>86</v>
      </c>
      <c r="Y5" s="123">
        <v>37</v>
      </c>
      <c r="Z5" s="128">
        <f>'D1 All-State Nominations'!U7</f>
        <v>0</v>
      </c>
      <c r="AA5" s="128" t="str">
        <f>'D1 All-State Nominations'!S7&amp;" "&amp;'D1 All-State Nominations'!T7</f>
        <v xml:space="preserve"> </v>
      </c>
      <c r="AB5" s="127">
        <v>192</v>
      </c>
      <c r="AC5" s="134">
        <v>0.66669999999999996</v>
      </c>
      <c r="AD5" s="127">
        <v>118</v>
      </c>
      <c r="AE5" s="133">
        <f>'D1 All-State Nominations'!C7</f>
        <v>0</v>
      </c>
      <c r="AF5" s="133" t="str">
        <f>'D1 All-State Nominations'!A7&amp;" "&amp;'D1 All-State Nominations'!B7</f>
        <v xml:space="preserve"> </v>
      </c>
      <c r="AG5" s="123">
        <v>85</v>
      </c>
      <c r="AH5" s="122">
        <v>0.56669999999999998</v>
      </c>
    </row>
    <row r="6" spans="1:34">
      <c r="A6" s="124">
        <f>'D1 All-State Nominations'!F8</f>
        <v>0</v>
      </c>
      <c r="B6" s="133" t="str">
        <f>'D1 All-State Nominations'!D8&amp;" "&amp;'D1 All-State Nominations'!E8</f>
        <v xml:space="preserve"> </v>
      </c>
      <c r="C6" s="123">
        <v>24</v>
      </c>
      <c r="D6" s="123">
        <v>24</v>
      </c>
      <c r="E6" s="126">
        <f>'D1 All-State Nominations'!I8</f>
        <v>0</v>
      </c>
      <c r="F6" s="126" t="str">
        <f>'D1 All-State Nominations'!G8&amp;" "&amp;'D1 All-State Nominations'!H8</f>
        <v xml:space="preserve"> </v>
      </c>
      <c r="G6" s="125">
        <v>21</v>
      </c>
      <c r="H6" s="125">
        <v>23</v>
      </c>
      <c r="I6" s="125">
        <f t="shared" si="0"/>
        <v>44</v>
      </c>
      <c r="J6" s="125">
        <v>30</v>
      </c>
      <c r="K6" s="123">
        <v>4</v>
      </c>
      <c r="L6" s="124">
        <f>'D1 All-State Nominations'!L41</f>
        <v>0</v>
      </c>
      <c r="M6" s="133" t="str">
        <f>'D1 All-State Nominations'!J41&amp;" "&amp;'D1 All-State Nominations'!K41</f>
        <v xml:space="preserve"> </v>
      </c>
      <c r="N6" s="123">
        <v>45</v>
      </c>
      <c r="O6" s="123">
        <v>60</v>
      </c>
      <c r="P6" s="123">
        <f t="shared" si="1"/>
        <v>105</v>
      </c>
      <c r="Q6" s="123">
        <v>52</v>
      </c>
      <c r="R6" s="128">
        <f>'D1 All-State Nominations'!O8</f>
        <v>0</v>
      </c>
      <c r="S6" s="128" t="str">
        <f>'D1 All-State Nominations'!M8&amp;" "&amp;'D1 All-State Nominations'!N8</f>
        <v xml:space="preserve"> </v>
      </c>
      <c r="T6" s="127">
        <v>64</v>
      </c>
      <c r="U6" s="127">
        <v>18</v>
      </c>
      <c r="V6" s="133">
        <f>'D1 All-State Nominations'!R8</f>
        <v>0</v>
      </c>
      <c r="W6" s="133" t="str">
        <f>'D1 All-State Nominations'!P8&amp;" "&amp;'D1 All-State Nominations'!Q8</f>
        <v xml:space="preserve"> </v>
      </c>
      <c r="X6" s="123">
        <v>71</v>
      </c>
      <c r="Y6" s="123">
        <v>35</v>
      </c>
      <c r="Z6" s="128">
        <f>'D1 All-State Nominations'!U8</f>
        <v>0</v>
      </c>
      <c r="AA6" s="128" t="str">
        <f>'D1 All-State Nominations'!S8&amp;" "&amp;'D1 All-State Nominations'!T8</f>
        <v xml:space="preserve"> </v>
      </c>
      <c r="AB6" s="127">
        <v>328</v>
      </c>
      <c r="AC6" s="134">
        <v>0.84099999999999997</v>
      </c>
      <c r="AD6" s="127">
        <v>275</v>
      </c>
      <c r="AE6" s="133">
        <f>'D1 All-State Nominations'!C8</f>
        <v>0</v>
      </c>
      <c r="AF6" s="133" t="str">
        <f>'D1 All-State Nominations'!A8&amp;" "&amp;'D1 All-State Nominations'!B8</f>
        <v xml:space="preserve"> </v>
      </c>
      <c r="AG6" s="123">
        <v>91</v>
      </c>
      <c r="AH6" s="122">
        <v>0.56879999999999997</v>
      </c>
    </row>
    <row r="7" spans="1:34">
      <c r="A7" s="124">
        <f>'D1 All-State Nominations'!F9</f>
        <v>0</v>
      </c>
      <c r="B7" s="133" t="str">
        <f>'D1 All-State Nominations'!D9&amp;" "&amp;'D1 All-State Nominations'!E9</f>
        <v xml:space="preserve"> </v>
      </c>
      <c r="C7" s="123">
        <v>33</v>
      </c>
      <c r="D7" s="123">
        <v>21</v>
      </c>
      <c r="E7" s="126">
        <f>'D1 All-State Nominations'!I9</f>
        <v>0</v>
      </c>
      <c r="F7" s="126" t="str">
        <f>'D1 All-State Nominations'!G9&amp;" "&amp;'D1 All-State Nominations'!H9</f>
        <v xml:space="preserve"> </v>
      </c>
      <c r="G7" s="125">
        <v>13</v>
      </c>
      <c r="H7" s="125">
        <v>7</v>
      </c>
      <c r="I7" s="125">
        <f t="shared" si="0"/>
        <v>20</v>
      </c>
      <c r="J7" s="125">
        <v>12</v>
      </c>
      <c r="K7" s="123">
        <v>5</v>
      </c>
      <c r="L7" s="124">
        <f>'D1 All-State Nominations'!L27</f>
        <v>0</v>
      </c>
      <c r="M7" s="133" t="str">
        <f>'D1 All-State Nominations'!J27&amp;" "&amp;'D1 All-State Nominations'!K27</f>
        <v xml:space="preserve"> </v>
      </c>
      <c r="N7" s="123">
        <v>61</v>
      </c>
      <c r="O7" s="123">
        <v>37</v>
      </c>
      <c r="P7" s="123">
        <f t="shared" si="1"/>
        <v>98</v>
      </c>
      <c r="Q7" s="123">
        <v>35</v>
      </c>
      <c r="R7" s="128">
        <f>'D1 All-State Nominations'!O9</f>
        <v>0</v>
      </c>
      <c r="S7" s="128" t="str">
        <f>'D1 All-State Nominations'!M9&amp;" "&amp;'D1 All-State Nominations'!N9</f>
        <v xml:space="preserve"> </v>
      </c>
      <c r="T7" s="127">
        <v>36</v>
      </c>
      <c r="U7" s="127">
        <v>16</v>
      </c>
      <c r="V7" s="133">
        <f>'D1 All-State Nominations'!R9</f>
        <v>0</v>
      </c>
      <c r="W7" s="133" t="str">
        <f>'D1 All-State Nominations'!P9&amp;" "&amp;'D1 All-State Nominations'!Q9</f>
        <v xml:space="preserve"> </v>
      </c>
      <c r="X7" s="123">
        <v>59</v>
      </c>
      <c r="Y7" s="123">
        <v>32</v>
      </c>
      <c r="Z7" s="128">
        <f>'D1 All-State Nominations'!U9</f>
        <v>0</v>
      </c>
      <c r="AA7" s="128" t="str">
        <f>'D1 All-State Nominations'!S9&amp;" "&amp;'D1 All-State Nominations'!T9</f>
        <v xml:space="preserve"> </v>
      </c>
      <c r="AB7" s="127">
        <v>256</v>
      </c>
      <c r="AC7" s="134">
        <v>0.83389999999999997</v>
      </c>
      <c r="AD7" s="127">
        <v>148</v>
      </c>
      <c r="AE7" s="133">
        <f>'D1 All-State Nominations'!C9</f>
        <v>0</v>
      </c>
      <c r="AF7" s="133" t="str">
        <f>'D1 All-State Nominations'!A9&amp;" "&amp;'D1 All-State Nominations'!B9</f>
        <v xml:space="preserve"> </v>
      </c>
      <c r="AG7" s="123">
        <v>220</v>
      </c>
      <c r="AH7" s="122">
        <v>0.77739999999999998</v>
      </c>
    </row>
    <row r="8" spans="1:34">
      <c r="A8" s="124">
        <f>'D1 All-State Nominations'!F10</f>
        <v>0</v>
      </c>
      <c r="B8" s="133" t="str">
        <f>'D1 All-State Nominations'!D10&amp;" "&amp;'D1 All-State Nominations'!E10</f>
        <v xml:space="preserve"> </v>
      </c>
      <c r="C8" s="123">
        <v>35</v>
      </c>
      <c r="D8" s="123">
        <v>17</v>
      </c>
      <c r="E8" s="126">
        <f>'D1 All-State Nominations'!I10</f>
        <v>0</v>
      </c>
      <c r="F8" s="126" t="str">
        <f>'D1 All-State Nominations'!G10&amp;" "&amp;'D1 All-State Nominations'!H10</f>
        <v xml:space="preserve"> </v>
      </c>
      <c r="G8" s="125">
        <v>31</v>
      </c>
      <c r="H8" s="125">
        <v>22</v>
      </c>
      <c r="I8" s="125">
        <f t="shared" si="0"/>
        <v>53</v>
      </c>
      <c r="J8" s="125">
        <v>79</v>
      </c>
      <c r="K8" s="123">
        <v>6</v>
      </c>
      <c r="L8" s="124">
        <f>'D1 All-State Nominations'!L14</f>
        <v>0</v>
      </c>
      <c r="M8" s="133" t="str">
        <f>'D1 All-State Nominations'!J14&amp;" "&amp;'D1 All-State Nominations'!K14</f>
        <v xml:space="preserve"> </v>
      </c>
      <c r="N8" s="123">
        <v>60</v>
      </c>
      <c r="O8" s="123">
        <v>28</v>
      </c>
      <c r="P8" s="123">
        <f t="shared" si="1"/>
        <v>88</v>
      </c>
      <c r="Q8" s="123">
        <v>43</v>
      </c>
      <c r="R8" s="128">
        <f>'D1 All-State Nominations'!O10</f>
        <v>0</v>
      </c>
      <c r="S8" s="128" t="str">
        <f>'D1 All-State Nominations'!M10&amp;" "&amp;'D1 All-State Nominations'!N10</f>
        <v xml:space="preserve"> </v>
      </c>
      <c r="T8" s="127">
        <v>62</v>
      </c>
      <c r="U8" s="127">
        <v>17</v>
      </c>
      <c r="V8" s="133">
        <f>'D1 All-State Nominations'!R10</f>
        <v>0</v>
      </c>
      <c r="W8" s="133" t="str">
        <f>'D1 All-State Nominations'!P10&amp;" "&amp;'D1 All-State Nominations'!Q10</f>
        <v xml:space="preserve"> </v>
      </c>
      <c r="X8" s="123">
        <v>39</v>
      </c>
      <c r="Y8" s="123">
        <v>20</v>
      </c>
      <c r="Z8" s="128">
        <f>'D1 All-State Nominations'!U10</f>
        <v>0</v>
      </c>
      <c r="AA8" s="128" t="str">
        <f>'D1 All-State Nominations'!S10&amp;" "&amp;'D1 All-State Nominations'!T10</f>
        <v xml:space="preserve"> </v>
      </c>
      <c r="AB8" s="127">
        <v>148</v>
      </c>
      <c r="AC8" s="134">
        <v>0.68200000000000005</v>
      </c>
      <c r="AD8" s="127">
        <v>112</v>
      </c>
      <c r="AE8" s="133">
        <f>'D1 All-State Nominations'!C10</f>
        <v>0</v>
      </c>
      <c r="AF8" s="133" t="str">
        <f>'D1 All-State Nominations'!A10&amp;" "&amp;'D1 All-State Nominations'!B10</f>
        <v xml:space="preserve"> </v>
      </c>
      <c r="AG8" s="123">
        <v>107</v>
      </c>
      <c r="AH8" s="122">
        <v>0.43149999999999999</v>
      </c>
    </row>
    <row r="9" spans="1:34">
      <c r="A9" s="124">
        <f>'D1 All-State Nominations'!F11</f>
        <v>0</v>
      </c>
      <c r="B9" s="133" t="str">
        <f>'D1 All-State Nominations'!D11&amp;" "&amp;'D1 All-State Nominations'!E11</f>
        <v xml:space="preserve"> </v>
      </c>
      <c r="C9" s="123">
        <v>61</v>
      </c>
      <c r="D9" s="123">
        <v>31</v>
      </c>
      <c r="E9" s="126">
        <f>'D1 All-State Nominations'!I11</f>
        <v>0</v>
      </c>
      <c r="F9" s="126" t="str">
        <f>'D1 All-State Nominations'!G11&amp;" "&amp;'D1 All-State Nominations'!H11</f>
        <v xml:space="preserve"> </v>
      </c>
      <c r="G9" s="125">
        <v>25</v>
      </c>
      <c r="H9" s="125">
        <v>13</v>
      </c>
      <c r="I9" s="125">
        <f t="shared" si="0"/>
        <v>38</v>
      </c>
      <c r="J9" s="125">
        <v>4</v>
      </c>
      <c r="K9" s="123">
        <v>7</v>
      </c>
      <c r="L9" s="124">
        <f>'D1 All-State Nominations'!L11</f>
        <v>0</v>
      </c>
      <c r="M9" s="133" t="str">
        <f>'D1 All-State Nominations'!J11&amp;" "&amp;'D1 All-State Nominations'!K11</f>
        <v xml:space="preserve"> </v>
      </c>
      <c r="N9" s="123">
        <v>56</v>
      </c>
      <c r="O9" s="123">
        <v>30</v>
      </c>
      <c r="P9" s="123">
        <f t="shared" si="1"/>
        <v>86</v>
      </c>
      <c r="Q9" s="123">
        <v>25</v>
      </c>
      <c r="R9" s="128">
        <f>'D1 All-State Nominations'!O11</f>
        <v>0</v>
      </c>
      <c r="S9" s="128" t="str">
        <f>'D1 All-State Nominations'!M11&amp;" "&amp;'D1 All-State Nominations'!N11</f>
        <v xml:space="preserve"> </v>
      </c>
      <c r="T9" s="127">
        <v>52</v>
      </c>
      <c r="U9" s="127">
        <v>28</v>
      </c>
      <c r="V9" s="133">
        <f>'D1 All-State Nominations'!R11</f>
        <v>0</v>
      </c>
      <c r="W9" s="133" t="str">
        <f>'D1 All-State Nominations'!P11&amp;" "&amp;'D1 All-State Nominations'!Q11</f>
        <v xml:space="preserve"> </v>
      </c>
      <c r="X9" s="123">
        <v>62</v>
      </c>
      <c r="Y9" s="123">
        <v>47</v>
      </c>
      <c r="Z9" s="128">
        <f>'D1 All-State Nominations'!U11</f>
        <v>0</v>
      </c>
      <c r="AA9" s="128" t="str">
        <f>'D1 All-State Nominations'!S11&amp;" "&amp;'D1 All-State Nominations'!T11</f>
        <v xml:space="preserve"> </v>
      </c>
      <c r="AB9" s="127">
        <v>97</v>
      </c>
      <c r="AC9" s="134">
        <v>0.7823</v>
      </c>
      <c r="AD9" s="127">
        <v>65</v>
      </c>
      <c r="AE9" s="133">
        <f>'D1 All-State Nominations'!C11</f>
        <v>0</v>
      </c>
      <c r="AF9" s="133" t="str">
        <f>'D1 All-State Nominations'!A11&amp;" "&amp;'D1 All-State Nominations'!B11</f>
        <v xml:space="preserve"> </v>
      </c>
      <c r="AG9" s="123">
        <v>115</v>
      </c>
      <c r="AH9" s="122">
        <v>0.5665</v>
      </c>
    </row>
    <row r="10" spans="1:34">
      <c r="A10" s="124">
        <f>'D1 All-State Nominations'!F12</f>
        <v>0</v>
      </c>
      <c r="B10" s="133" t="str">
        <f>'D1 All-State Nominations'!D12&amp;" "&amp;'D1 All-State Nominations'!E12</f>
        <v xml:space="preserve"> </v>
      </c>
      <c r="C10" s="123">
        <v>41</v>
      </c>
      <c r="D10" s="123">
        <v>32</v>
      </c>
      <c r="E10" s="126">
        <f>'D1 All-State Nominations'!I12</f>
        <v>0</v>
      </c>
      <c r="F10" s="126" t="str">
        <f>'D1 All-State Nominations'!G12&amp;" "&amp;'D1 All-State Nominations'!H12</f>
        <v xml:space="preserve"> </v>
      </c>
      <c r="G10" s="125">
        <v>22</v>
      </c>
      <c r="H10" s="125">
        <v>14</v>
      </c>
      <c r="I10" s="125">
        <f t="shared" si="0"/>
        <v>36</v>
      </c>
      <c r="J10" s="125">
        <v>20</v>
      </c>
      <c r="K10" s="123">
        <v>8</v>
      </c>
      <c r="L10" s="124">
        <f>'D1 All-State Nominations'!L26</f>
        <v>0</v>
      </c>
      <c r="M10" s="133" t="str">
        <f>'D1 All-State Nominations'!J26&amp;" "&amp;'D1 All-State Nominations'!K26</f>
        <v xml:space="preserve"> </v>
      </c>
      <c r="N10" s="123">
        <v>58</v>
      </c>
      <c r="O10" s="123">
        <v>27</v>
      </c>
      <c r="P10" s="123">
        <f t="shared" si="1"/>
        <v>85</v>
      </c>
      <c r="Q10" s="123">
        <v>26</v>
      </c>
      <c r="R10" s="128">
        <f>'D1 All-State Nominations'!O12</f>
        <v>0</v>
      </c>
      <c r="S10" s="128" t="str">
        <f>'D1 All-State Nominations'!M12&amp;" "&amp;'D1 All-State Nominations'!N12</f>
        <v xml:space="preserve"> </v>
      </c>
      <c r="T10" s="127">
        <v>182</v>
      </c>
      <c r="U10" s="127">
        <v>65</v>
      </c>
      <c r="V10" s="133">
        <f>'D1 All-State Nominations'!R12</f>
        <v>0</v>
      </c>
      <c r="W10" s="133" t="str">
        <f>'D1 All-State Nominations'!P12&amp;" "&amp;'D1 All-State Nominations'!Q12</f>
        <v xml:space="preserve"> </v>
      </c>
      <c r="X10" s="123">
        <v>23</v>
      </c>
      <c r="Y10" s="123">
        <v>20</v>
      </c>
      <c r="Z10" s="128">
        <f>'D1 All-State Nominations'!U12</f>
        <v>0</v>
      </c>
      <c r="AA10" s="128" t="str">
        <f>'D1 All-State Nominations'!S12&amp;" "&amp;'D1 All-State Nominations'!T12</f>
        <v xml:space="preserve"> </v>
      </c>
      <c r="AB10" s="127">
        <v>152</v>
      </c>
      <c r="AC10" s="134">
        <v>0.623</v>
      </c>
      <c r="AD10" s="127">
        <v>103</v>
      </c>
      <c r="AE10" s="133">
        <f>'D1 All-State Nominations'!C12</f>
        <v>0</v>
      </c>
      <c r="AF10" s="133" t="str">
        <f>'D1 All-State Nominations'!A12&amp;" "&amp;'D1 All-State Nominations'!B12</f>
        <v xml:space="preserve"> </v>
      </c>
      <c r="AG10" s="123">
        <v>147</v>
      </c>
      <c r="AH10" s="122">
        <v>0.56540000000000001</v>
      </c>
    </row>
    <row r="11" spans="1:34">
      <c r="A11" s="124">
        <f>'D1 All-State Nominations'!F13</f>
        <v>0</v>
      </c>
      <c r="B11" s="133" t="str">
        <f>'D1 All-State Nominations'!D13&amp;" "&amp;'D1 All-State Nominations'!E13</f>
        <v xml:space="preserve"> </v>
      </c>
      <c r="C11" s="123">
        <v>32</v>
      </c>
      <c r="D11" s="123">
        <v>15</v>
      </c>
      <c r="E11" s="126">
        <f>'D1 All-State Nominations'!I13</f>
        <v>0</v>
      </c>
      <c r="F11" s="126" t="str">
        <f>'D1 All-State Nominations'!G13&amp;" "&amp;'D1 All-State Nominations'!H13</f>
        <v xml:space="preserve"> </v>
      </c>
      <c r="G11" s="125">
        <v>10</v>
      </c>
      <c r="H11" s="125">
        <v>12</v>
      </c>
      <c r="I11" s="125">
        <f t="shared" si="0"/>
        <v>22</v>
      </c>
      <c r="J11" s="125">
        <v>9</v>
      </c>
      <c r="K11" s="123">
        <v>9</v>
      </c>
      <c r="L11" s="124">
        <f>'D1 All-State Nominations'!L39</f>
        <v>0</v>
      </c>
      <c r="M11" s="133" t="str">
        <f>'D1 All-State Nominations'!J39&amp;" "&amp;'D1 All-State Nominations'!K39</f>
        <v xml:space="preserve"> </v>
      </c>
      <c r="N11" s="123">
        <v>52</v>
      </c>
      <c r="O11" s="123">
        <v>33</v>
      </c>
      <c r="P11" s="123">
        <f t="shared" si="1"/>
        <v>85</v>
      </c>
      <c r="Q11" s="123">
        <v>102</v>
      </c>
      <c r="R11" s="128">
        <f>'D1 All-State Nominations'!O13</f>
        <v>0</v>
      </c>
      <c r="S11" s="128" t="str">
        <f>'D1 All-State Nominations'!M13&amp;" "&amp;'D1 All-State Nominations'!N13</f>
        <v xml:space="preserve"> </v>
      </c>
      <c r="T11" s="128"/>
      <c r="U11" s="128"/>
      <c r="V11" s="133">
        <f>'D1 All-State Nominations'!R13</f>
        <v>0</v>
      </c>
      <c r="W11" s="133" t="str">
        <f>'D1 All-State Nominations'!P13&amp;" "&amp;'D1 All-State Nominations'!Q13</f>
        <v xml:space="preserve"> </v>
      </c>
      <c r="X11" s="123"/>
      <c r="Y11" s="123"/>
      <c r="Z11" s="128">
        <f>'D1 All-State Nominations'!U13</f>
        <v>0</v>
      </c>
      <c r="AA11" s="128" t="str">
        <f>'D1 All-State Nominations'!S13&amp;" "&amp;'D1 All-State Nominations'!T13</f>
        <v xml:space="preserve"> </v>
      </c>
      <c r="AB11" s="127">
        <v>205</v>
      </c>
      <c r="AC11" s="134">
        <v>0.8952</v>
      </c>
      <c r="AD11" s="127">
        <v>220</v>
      </c>
      <c r="AE11" s="133">
        <f>'D1 All-State Nominations'!C13</f>
        <v>0</v>
      </c>
      <c r="AF11" s="133" t="str">
        <f>'D1 All-State Nominations'!A13&amp;" "&amp;'D1 All-State Nominations'!B13</f>
        <v xml:space="preserve"> </v>
      </c>
      <c r="AG11" s="123">
        <v>151</v>
      </c>
      <c r="AH11" s="122">
        <v>0.60399999999999998</v>
      </c>
    </row>
    <row r="12" spans="1:34">
      <c r="A12" s="124">
        <f>'D1 All-State Nominations'!F14</f>
        <v>0</v>
      </c>
      <c r="B12" s="133" t="str">
        <f>'D1 All-State Nominations'!D14&amp;" "&amp;'D1 All-State Nominations'!E14</f>
        <v xml:space="preserve"> </v>
      </c>
      <c r="C12" s="123">
        <v>24</v>
      </c>
      <c r="D12" s="123">
        <v>24</v>
      </c>
      <c r="E12" s="126"/>
      <c r="F12" s="126"/>
      <c r="G12" s="125"/>
      <c r="H12" s="125"/>
      <c r="I12" s="125"/>
      <c r="J12" s="125"/>
      <c r="K12" s="123">
        <v>10</v>
      </c>
      <c r="L12" s="124">
        <f>'D1 All-State Nominations'!L23</f>
        <v>0</v>
      </c>
      <c r="M12" s="133" t="str">
        <f>'D1 All-State Nominations'!J23&amp;" "&amp;'D1 All-State Nominations'!K23</f>
        <v xml:space="preserve"> </v>
      </c>
      <c r="N12" s="123">
        <v>47</v>
      </c>
      <c r="O12" s="123">
        <v>37</v>
      </c>
      <c r="P12" s="123">
        <f t="shared" si="1"/>
        <v>84</v>
      </c>
      <c r="Q12" s="123">
        <v>73</v>
      </c>
      <c r="R12" s="128">
        <f>'D1 All-State Nominations'!O14</f>
        <v>0</v>
      </c>
      <c r="S12" s="128" t="str">
        <f>'D1 All-State Nominations'!M14&amp;" "&amp;'D1 All-State Nominations'!N14</f>
        <v xml:space="preserve"> </v>
      </c>
      <c r="T12" s="128"/>
      <c r="U12" s="128"/>
      <c r="V12" s="133">
        <f>'D1 All-State Nominations'!R14</f>
        <v>0</v>
      </c>
      <c r="W12" s="133" t="str">
        <f>'D1 All-State Nominations'!P14&amp;" "&amp;'D1 All-State Nominations'!Q14</f>
        <v xml:space="preserve"> </v>
      </c>
      <c r="X12" s="124"/>
      <c r="Y12" s="124"/>
      <c r="Z12" s="128">
        <f>'D1 All-State Nominations'!U14</f>
        <v>0</v>
      </c>
      <c r="AA12" s="128" t="str">
        <f>'D1 All-State Nominations'!S14&amp;" "&amp;'D1 All-State Nominations'!T14</f>
        <v xml:space="preserve"> </v>
      </c>
      <c r="AB12" s="127">
        <v>74</v>
      </c>
      <c r="AC12" s="134">
        <v>0.5736</v>
      </c>
      <c r="AD12" s="127">
        <v>28</v>
      </c>
      <c r="AE12" s="133">
        <f>'D1 All-State Nominations'!C14</f>
        <v>0</v>
      </c>
      <c r="AF12" s="133" t="str">
        <f>'D1 All-State Nominations'!A14&amp;" "&amp;'D1 All-State Nominations'!B14</f>
        <v xml:space="preserve"> </v>
      </c>
      <c r="AG12" s="123">
        <v>153</v>
      </c>
      <c r="AH12" s="122">
        <v>0.52580000000000005</v>
      </c>
    </row>
    <row r="13" spans="1:34">
      <c r="A13" s="124">
        <f>'D1 All-State Nominations'!F15</f>
        <v>0</v>
      </c>
      <c r="B13" s="133" t="str">
        <f>'D1 All-State Nominations'!D15&amp;" "&amp;'D1 All-State Nominations'!E15</f>
        <v xml:space="preserve"> </v>
      </c>
      <c r="C13" s="123">
        <v>44</v>
      </c>
      <c r="D13" s="123">
        <v>31</v>
      </c>
      <c r="E13" s="126">
        <f>'D1 All-State Nominations'!I15</f>
        <v>0</v>
      </c>
      <c r="F13" s="126" t="str">
        <f>'D1 All-State Nominations'!G15&amp;" "&amp;'D1 All-State Nominations'!H15</f>
        <v xml:space="preserve"> </v>
      </c>
      <c r="G13" s="125">
        <v>24</v>
      </c>
      <c r="H13" s="125">
        <v>14</v>
      </c>
      <c r="I13" s="125">
        <f t="shared" ref="I13:I33" si="2">SUM(G13:H13)</f>
        <v>38</v>
      </c>
      <c r="J13" s="125">
        <v>45</v>
      </c>
      <c r="K13" s="123">
        <v>11</v>
      </c>
      <c r="L13" s="124">
        <f>'D1 All-State Nominations'!L18</f>
        <v>0</v>
      </c>
      <c r="M13" s="133" t="str">
        <f>'D1 All-State Nominations'!J18&amp;" "&amp;'D1 All-State Nominations'!K18</f>
        <v xml:space="preserve"> </v>
      </c>
      <c r="N13" s="123">
        <v>41</v>
      </c>
      <c r="O13" s="123">
        <v>42</v>
      </c>
      <c r="P13" s="123">
        <f t="shared" si="1"/>
        <v>83</v>
      </c>
      <c r="Q13" s="123">
        <v>22</v>
      </c>
      <c r="R13" s="128">
        <f>'D1 All-State Nominations'!O15</f>
        <v>0</v>
      </c>
      <c r="S13" s="128" t="str">
        <f>'D1 All-State Nominations'!M15&amp;" "&amp;'D1 All-State Nominations'!N15</f>
        <v xml:space="preserve"> </v>
      </c>
      <c r="T13" s="128"/>
      <c r="U13" s="128"/>
      <c r="V13" s="133">
        <f>'D1 All-State Nominations'!R15</f>
        <v>0</v>
      </c>
      <c r="W13" s="133" t="str">
        <f>'D1 All-State Nominations'!P15&amp;" "&amp;'D1 All-State Nominations'!Q15</f>
        <v xml:space="preserve"> </v>
      </c>
      <c r="X13" s="124"/>
      <c r="Y13" s="124"/>
      <c r="Z13" s="128">
        <f>'D1 All-State Nominations'!U15</f>
        <v>0</v>
      </c>
      <c r="AA13" s="128" t="str">
        <f>'D1 All-State Nominations'!S15&amp;" "&amp;'D1 All-State Nominations'!T15</f>
        <v xml:space="preserve"> </v>
      </c>
      <c r="AB13" s="128"/>
      <c r="AC13" s="128"/>
      <c r="AD13" s="128"/>
      <c r="AE13" s="133">
        <f>'D1 All-State Nominations'!C15</f>
        <v>0</v>
      </c>
      <c r="AF13" s="133" t="str">
        <f>'D1 All-State Nominations'!A15&amp;" "&amp;'D1 All-State Nominations'!B15</f>
        <v xml:space="preserve"> </v>
      </c>
      <c r="AG13" s="123">
        <v>193</v>
      </c>
      <c r="AH13" s="122">
        <v>0.5796</v>
      </c>
    </row>
    <row r="14" spans="1:34">
      <c r="A14" s="124">
        <f>'D1 All-State Nominations'!F16</f>
        <v>0</v>
      </c>
      <c r="B14" s="133" t="str">
        <f>'D1 All-State Nominations'!D16&amp;" "&amp;'D1 All-State Nominations'!E16</f>
        <v xml:space="preserve"> </v>
      </c>
      <c r="C14" s="123">
        <v>59</v>
      </c>
      <c r="D14" s="123">
        <v>31</v>
      </c>
      <c r="E14" s="126">
        <f>'D1 All-State Nominations'!I16</f>
        <v>0</v>
      </c>
      <c r="F14" s="126" t="str">
        <f>'D1 All-State Nominations'!G16&amp;" "&amp;'D1 All-State Nominations'!H16</f>
        <v xml:space="preserve"> </v>
      </c>
      <c r="G14" s="125">
        <v>60</v>
      </c>
      <c r="H14" s="125">
        <v>33</v>
      </c>
      <c r="I14" s="125">
        <f t="shared" si="2"/>
        <v>93</v>
      </c>
      <c r="J14" s="125">
        <v>67</v>
      </c>
      <c r="K14" s="123">
        <v>12</v>
      </c>
      <c r="L14" s="124">
        <f>'D1 All-State Nominations'!L17</f>
        <v>0</v>
      </c>
      <c r="M14" s="133" t="str">
        <f>'D1 All-State Nominations'!J17&amp;" "&amp;'D1 All-State Nominations'!K17</f>
        <v xml:space="preserve"> </v>
      </c>
      <c r="N14" s="123">
        <v>53</v>
      </c>
      <c r="O14" s="123">
        <v>28</v>
      </c>
      <c r="P14" s="123">
        <f t="shared" si="1"/>
        <v>81</v>
      </c>
      <c r="Q14" s="123">
        <v>78</v>
      </c>
      <c r="R14" s="128">
        <f>'D1 All-State Nominations'!O16</f>
        <v>0</v>
      </c>
      <c r="S14" s="128" t="str">
        <f>'D1 All-State Nominations'!M16&amp;" "&amp;'D1 All-State Nominations'!N16</f>
        <v xml:space="preserve"> </v>
      </c>
      <c r="T14" s="128"/>
      <c r="U14" s="128"/>
      <c r="V14" s="133">
        <f>'D1 All-State Nominations'!R16</f>
        <v>0</v>
      </c>
      <c r="W14" s="133" t="str">
        <f>'D1 All-State Nominations'!P16&amp;" "&amp;'D1 All-State Nominations'!Q16</f>
        <v xml:space="preserve"> </v>
      </c>
      <c r="X14" s="124"/>
      <c r="Y14" s="124"/>
      <c r="Z14" s="128">
        <f>'D1 All-State Nominations'!U16</f>
        <v>0</v>
      </c>
      <c r="AA14" s="128" t="str">
        <f>'D1 All-State Nominations'!S16&amp;" "&amp;'D1 All-State Nominations'!T16</f>
        <v xml:space="preserve"> </v>
      </c>
      <c r="AB14" s="128"/>
      <c r="AC14" s="128"/>
      <c r="AD14" s="128"/>
      <c r="AE14" s="133">
        <f>'D1 All-State Nominations'!C16</f>
        <v>0</v>
      </c>
      <c r="AF14" s="133" t="str">
        <f>'D1 All-State Nominations'!A16&amp;" "&amp;'D1 All-State Nominations'!B16</f>
        <v xml:space="preserve"> </v>
      </c>
      <c r="AG14" s="123">
        <v>122</v>
      </c>
      <c r="AH14" s="122">
        <v>0.67400000000000004</v>
      </c>
    </row>
    <row r="15" spans="1:34">
      <c r="A15" s="124">
        <f>'D1 All-State Nominations'!F17</f>
        <v>0</v>
      </c>
      <c r="B15" s="133" t="str">
        <f>'D1 All-State Nominations'!D17&amp;" "&amp;'D1 All-State Nominations'!E17</f>
        <v xml:space="preserve"> </v>
      </c>
      <c r="C15" s="123">
        <v>27</v>
      </c>
      <c r="D15" s="123">
        <v>14</v>
      </c>
      <c r="E15" s="126">
        <f>'D1 All-State Nominations'!I17</f>
        <v>0</v>
      </c>
      <c r="F15" s="126" t="str">
        <f>'D1 All-State Nominations'!G17&amp;" "&amp;'D1 All-State Nominations'!H17</f>
        <v xml:space="preserve"> </v>
      </c>
      <c r="G15" s="125">
        <v>48</v>
      </c>
      <c r="H15" s="125">
        <v>9</v>
      </c>
      <c r="I15" s="125">
        <f t="shared" si="2"/>
        <v>57</v>
      </c>
      <c r="J15" s="125">
        <v>14</v>
      </c>
      <c r="K15" s="123">
        <v>13</v>
      </c>
      <c r="L15" s="124">
        <f>'D1 All-State Nominations'!L19</f>
        <v>0</v>
      </c>
      <c r="M15" s="133" t="str">
        <f>'D1 All-State Nominations'!J19&amp;" "&amp;'D1 All-State Nominations'!K19</f>
        <v xml:space="preserve"> </v>
      </c>
      <c r="N15" s="123">
        <v>37</v>
      </c>
      <c r="O15" s="123">
        <v>43</v>
      </c>
      <c r="P15" s="123">
        <f t="shared" si="1"/>
        <v>80</v>
      </c>
      <c r="Q15" s="123">
        <v>63</v>
      </c>
      <c r="R15" s="128">
        <f>'D1 All-State Nominations'!O17</f>
        <v>0</v>
      </c>
      <c r="S15" s="128" t="str">
        <f>'D1 All-State Nominations'!M17&amp;" "&amp;'D1 All-State Nominations'!N17</f>
        <v xml:space="preserve"> </v>
      </c>
      <c r="T15" s="128"/>
      <c r="U15" s="128"/>
      <c r="V15" s="133">
        <f>'D1 All-State Nominations'!R17</f>
        <v>0</v>
      </c>
      <c r="W15" s="133" t="str">
        <f>'D1 All-State Nominations'!P17&amp;" "&amp;'D1 All-State Nominations'!Q17</f>
        <v xml:space="preserve"> </v>
      </c>
      <c r="X15" s="124"/>
      <c r="Y15" s="124"/>
      <c r="Z15" s="128">
        <f>'D1 All-State Nominations'!U17</f>
        <v>0</v>
      </c>
      <c r="AA15" s="128" t="str">
        <f>'D1 All-State Nominations'!S17&amp;" "&amp;'D1 All-State Nominations'!T17</f>
        <v xml:space="preserve"> </v>
      </c>
      <c r="AB15" s="128"/>
      <c r="AC15" s="128"/>
      <c r="AD15" s="128"/>
      <c r="AE15" s="133">
        <f>'D1 All-State Nominations'!C17</f>
        <v>0</v>
      </c>
      <c r="AF15" s="133" t="str">
        <f>'D1 All-State Nominations'!A17&amp;" "&amp;'D1 All-State Nominations'!B17</f>
        <v xml:space="preserve"> </v>
      </c>
      <c r="AG15" s="123">
        <v>178</v>
      </c>
      <c r="AH15" s="122">
        <v>0.78410000000000002</v>
      </c>
    </row>
    <row r="16" spans="1:34">
      <c r="A16" s="124">
        <f>'D1 All-State Nominations'!F18</f>
        <v>0</v>
      </c>
      <c r="B16" s="133" t="str">
        <f>'D1 All-State Nominations'!D18&amp;" "&amp;'D1 All-State Nominations'!E18</f>
        <v xml:space="preserve"> </v>
      </c>
      <c r="C16" s="123">
        <v>43</v>
      </c>
      <c r="D16" s="123">
        <v>21</v>
      </c>
      <c r="E16" s="126">
        <f>'D1 All-State Nominations'!I18</f>
        <v>0</v>
      </c>
      <c r="F16" s="126" t="str">
        <f>'D1 All-State Nominations'!G18&amp;" "&amp;'D1 All-State Nominations'!H18</f>
        <v xml:space="preserve"> </v>
      </c>
      <c r="G16" s="125">
        <v>18</v>
      </c>
      <c r="H16" s="125">
        <v>20</v>
      </c>
      <c r="I16" s="125">
        <f t="shared" si="2"/>
        <v>38</v>
      </c>
      <c r="J16" s="125">
        <v>67</v>
      </c>
      <c r="K16" s="123">
        <v>14</v>
      </c>
      <c r="L16" s="124">
        <f>'D1 All-State Nominations'!L40</f>
        <v>0</v>
      </c>
      <c r="M16" s="133" t="str">
        <f>'D1 All-State Nominations'!J40&amp;" "&amp;'D1 All-State Nominations'!K40</f>
        <v xml:space="preserve"> </v>
      </c>
      <c r="N16" s="123">
        <v>32</v>
      </c>
      <c r="O16" s="123">
        <v>47</v>
      </c>
      <c r="P16" s="123">
        <f t="shared" si="1"/>
        <v>79</v>
      </c>
      <c r="Q16" s="123">
        <v>31</v>
      </c>
      <c r="R16" s="128">
        <f>'D1 All-State Nominations'!O18</f>
        <v>0</v>
      </c>
      <c r="S16" s="128" t="str">
        <f>'D1 All-State Nominations'!M18&amp;" "&amp;'D1 All-State Nominations'!N18</f>
        <v xml:space="preserve"> </v>
      </c>
      <c r="T16" s="128"/>
      <c r="U16" s="128"/>
      <c r="V16" s="133">
        <f>'D1 All-State Nominations'!R18</f>
        <v>0</v>
      </c>
      <c r="W16" s="133" t="str">
        <f>'D1 All-State Nominations'!P18&amp;" "&amp;'D1 All-State Nominations'!Q18</f>
        <v xml:space="preserve"> </v>
      </c>
      <c r="X16" s="124"/>
      <c r="Y16" s="124"/>
      <c r="Z16" s="128">
        <f>'D1 All-State Nominations'!U18</f>
        <v>0</v>
      </c>
      <c r="AA16" s="128" t="str">
        <f>'D1 All-State Nominations'!S18&amp;" "&amp;'D1 All-State Nominations'!T18</f>
        <v xml:space="preserve"> </v>
      </c>
      <c r="AB16" s="128"/>
      <c r="AC16" s="128"/>
      <c r="AD16" s="128"/>
      <c r="AE16" s="133">
        <f>'D1 All-State Nominations'!C18</f>
        <v>0</v>
      </c>
      <c r="AF16" s="133" t="str">
        <f>'D1 All-State Nominations'!A18&amp;" "&amp;'D1 All-State Nominations'!B18</f>
        <v xml:space="preserve"> </v>
      </c>
      <c r="AG16" s="123">
        <v>115</v>
      </c>
      <c r="AH16" s="122">
        <v>0.59899999999999998</v>
      </c>
    </row>
    <row r="17" spans="1:34">
      <c r="A17" s="124">
        <f>'D1 All-State Nominations'!F19</f>
        <v>0</v>
      </c>
      <c r="B17" s="133" t="str">
        <f>'D1 All-State Nominations'!D19&amp;" "&amp;'D1 All-State Nominations'!E19</f>
        <v xml:space="preserve"> </v>
      </c>
      <c r="C17" s="123">
        <v>22</v>
      </c>
      <c r="D17" s="123">
        <v>15</v>
      </c>
      <c r="E17" s="126">
        <f>'D1 All-State Nominations'!I19</f>
        <v>0</v>
      </c>
      <c r="F17" s="126" t="str">
        <f>'D1 All-State Nominations'!G19&amp;" "&amp;'D1 All-State Nominations'!H19</f>
        <v xml:space="preserve"> </v>
      </c>
      <c r="G17" s="125">
        <v>48</v>
      </c>
      <c r="H17" s="125">
        <v>21</v>
      </c>
      <c r="I17" s="125">
        <f t="shared" si="2"/>
        <v>69</v>
      </c>
      <c r="J17" s="125">
        <v>43</v>
      </c>
      <c r="K17" s="123">
        <v>15</v>
      </c>
      <c r="L17" s="124">
        <f>'D1 All-State Nominations'!L22</f>
        <v>0</v>
      </c>
      <c r="M17" s="133" t="str">
        <f>'D1 All-State Nominations'!J22&amp;" "&amp;'D1 All-State Nominations'!K22</f>
        <v xml:space="preserve"> </v>
      </c>
      <c r="N17" s="123">
        <v>43</v>
      </c>
      <c r="O17" s="123">
        <v>35</v>
      </c>
      <c r="P17" s="123">
        <f t="shared" si="1"/>
        <v>78</v>
      </c>
      <c r="Q17" s="123">
        <v>22</v>
      </c>
      <c r="R17" s="128" t="s">
        <v>1298</v>
      </c>
      <c r="S17" s="128" t="s">
        <v>1298</v>
      </c>
      <c r="T17" s="128"/>
      <c r="U17" s="128"/>
      <c r="V17" s="133">
        <f>'D1 All-State Nominations'!R19</f>
        <v>0</v>
      </c>
      <c r="W17" s="133" t="str">
        <f>'D1 All-State Nominations'!P19&amp;" "&amp;'D1 All-State Nominations'!Q19</f>
        <v xml:space="preserve"> </v>
      </c>
      <c r="X17" s="124"/>
      <c r="Y17" s="124"/>
      <c r="Z17" s="128">
        <f>'D1 All-State Nominations'!U19</f>
        <v>0</v>
      </c>
      <c r="AA17" s="128" t="str">
        <f>'D1 All-State Nominations'!S19&amp;" "&amp;'D1 All-State Nominations'!T19</f>
        <v xml:space="preserve"> </v>
      </c>
      <c r="AB17" s="128"/>
      <c r="AC17" s="128"/>
      <c r="AD17" s="128"/>
      <c r="AE17" s="133">
        <f>'D1 All-State Nominations'!C19</f>
        <v>0</v>
      </c>
      <c r="AF17" s="133" t="str">
        <f>'D1 All-State Nominations'!A19&amp;" "&amp;'D1 All-State Nominations'!B19</f>
        <v xml:space="preserve"> </v>
      </c>
      <c r="AG17" s="123">
        <v>249</v>
      </c>
      <c r="AH17" s="122">
        <v>0.64839999999999998</v>
      </c>
    </row>
    <row r="18" spans="1:34">
      <c r="A18" s="124">
        <f>'D1 All-State Nominations'!F20</f>
        <v>0</v>
      </c>
      <c r="B18" s="133" t="str">
        <f>'D1 All-State Nominations'!D20&amp;" "&amp;'D1 All-State Nominations'!E20</f>
        <v xml:space="preserve"> </v>
      </c>
      <c r="C18" s="123">
        <v>59</v>
      </c>
      <c r="D18" s="123">
        <v>31</v>
      </c>
      <c r="E18" s="126">
        <f>'D1 All-State Nominations'!I20</f>
        <v>0</v>
      </c>
      <c r="F18" s="126" t="str">
        <f>'D1 All-State Nominations'!G20&amp;" "&amp;'D1 All-State Nominations'!H20</f>
        <v xml:space="preserve"> </v>
      </c>
      <c r="G18" s="125">
        <v>15</v>
      </c>
      <c r="H18" s="125">
        <v>14</v>
      </c>
      <c r="I18" s="125">
        <f t="shared" si="2"/>
        <v>29</v>
      </c>
      <c r="J18" s="125">
        <v>90</v>
      </c>
      <c r="K18" s="123">
        <v>16</v>
      </c>
      <c r="L18" s="124">
        <f>'D1 All-State Nominations'!L43</f>
        <v>0</v>
      </c>
      <c r="M18" s="133" t="str">
        <f>'D1 All-State Nominations'!J43&amp;" "&amp;'D1 All-State Nominations'!K43</f>
        <v xml:space="preserve"> </v>
      </c>
      <c r="N18" s="123">
        <v>60</v>
      </c>
      <c r="O18" s="123">
        <v>18</v>
      </c>
      <c r="P18" s="123">
        <f t="shared" si="1"/>
        <v>78</v>
      </c>
      <c r="Q18" s="123">
        <v>25</v>
      </c>
      <c r="R18" s="128" t="s">
        <v>1298</v>
      </c>
      <c r="S18" s="128" t="s">
        <v>1298</v>
      </c>
      <c r="T18" s="128"/>
      <c r="U18" s="128"/>
      <c r="V18" s="133">
        <f>'D1 All-State Nominations'!R20</f>
        <v>0</v>
      </c>
      <c r="W18" s="133" t="str">
        <f>'D1 All-State Nominations'!P20&amp;" "&amp;'D1 All-State Nominations'!Q20</f>
        <v xml:space="preserve"> </v>
      </c>
      <c r="X18" s="124"/>
      <c r="Y18" s="124"/>
      <c r="Z18" s="128">
        <f>'D1 All-State Nominations'!U20</f>
        <v>0</v>
      </c>
      <c r="AA18" s="128" t="str">
        <f>'D1 All-State Nominations'!S20&amp;" "&amp;'D1 All-State Nominations'!T20</f>
        <v xml:space="preserve"> </v>
      </c>
      <c r="AB18" s="128"/>
      <c r="AC18" s="128"/>
      <c r="AD18" s="128"/>
      <c r="AE18" s="133">
        <f>'D1 All-State Nominations'!C20</f>
        <v>0</v>
      </c>
      <c r="AF18" s="133" t="str">
        <f>'D1 All-State Nominations'!A20&amp;" "&amp;'D1 All-State Nominations'!B20</f>
        <v xml:space="preserve"> </v>
      </c>
      <c r="AG18" s="123">
        <v>128</v>
      </c>
      <c r="AH18" s="122">
        <v>0.65639999999999998</v>
      </c>
    </row>
    <row r="19" spans="1:34">
      <c r="A19" s="124">
        <f>'D1 All-State Nominations'!F21</f>
        <v>0</v>
      </c>
      <c r="B19" s="133" t="str">
        <f>'D1 All-State Nominations'!D21&amp;" "&amp;'D1 All-State Nominations'!E21</f>
        <v xml:space="preserve"> </v>
      </c>
      <c r="C19" s="123">
        <v>38</v>
      </c>
      <c r="D19" s="123">
        <v>26</v>
      </c>
      <c r="E19" s="126">
        <f>'D1 All-State Nominations'!I21</f>
        <v>0</v>
      </c>
      <c r="F19" s="126" t="str">
        <f>'D1 All-State Nominations'!G21&amp;" "&amp;'D1 All-State Nominations'!H21</f>
        <v xml:space="preserve"> </v>
      </c>
      <c r="G19" s="125">
        <v>48</v>
      </c>
      <c r="H19" s="125">
        <v>23</v>
      </c>
      <c r="I19" s="125">
        <f t="shared" si="2"/>
        <v>71</v>
      </c>
      <c r="J19" s="125">
        <v>25</v>
      </c>
      <c r="K19" s="123">
        <v>17</v>
      </c>
      <c r="L19" s="124">
        <f>'D1 All-State Nominations'!L21</f>
        <v>0</v>
      </c>
      <c r="M19" s="133" t="str">
        <f>'D1 All-State Nominations'!J21&amp;" "&amp;'D1 All-State Nominations'!K21</f>
        <v xml:space="preserve"> </v>
      </c>
      <c r="N19" s="123">
        <v>44</v>
      </c>
      <c r="O19" s="123">
        <v>31</v>
      </c>
      <c r="P19" s="123">
        <f t="shared" si="1"/>
        <v>75</v>
      </c>
      <c r="Q19" s="123">
        <v>7</v>
      </c>
      <c r="R19" s="128" t="s">
        <v>1298</v>
      </c>
      <c r="S19" s="128" t="s">
        <v>1298</v>
      </c>
      <c r="T19" s="128"/>
      <c r="U19" s="128"/>
      <c r="V19" s="133">
        <f>'D1 All-State Nominations'!R21</f>
        <v>0</v>
      </c>
      <c r="W19" s="133" t="str">
        <f>'D1 All-State Nominations'!P21&amp;" "&amp;'D1 All-State Nominations'!Q21</f>
        <v xml:space="preserve"> </v>
      </c>
      <c r="X19" s="124"/>
      <c r="Y19" s="124"/>
      <c r="Z19" s="128">
        <f>'D1 All-State Nominations'!U21</f>
        <v>0</v>
      </c>
      <c r="AA19" s="128" t="str">
        <f>'D1 All-State Nominations'!S21&amp;" "&amp;'D1 All-State Nominations'!T21</f>
        <v xml:space="preserve"> </v>
      </c>
      <c r="AB19" s="128"/>
      <c r="AC19" s="128"/>
      <c r="AD19" s="128"/>
      <c r="AE19" s="133">
        <f>'D1 All-State Nominations'!C21</f>
        <v>0</v>
      </c>
      <c r="AF19" s="133" t="str">
        <f>'D1 All-State Nominations'!A21&amp;" "&amp;'D1 All-State Nominations'!B21</f>
        <v xml:space="preserve"> </v>
      </c>
      <c r="AG19" s="123">
        <v>128</v>
      </c>
      <c r="AH19" s="122">
        <v>0.57920000000000005</v>
      </c>
    </row>
    <row r="20" spans="1:34">
      <c r="A20" s="124">
        <f>'D1 All-State Nominations'!F22</f>
        <v>0</v>
      </c>
      <c r="B20" s="133" t="str">
        <f>'D1 All-State Nominations'!D22&amp;" "&amp;'D1 All-State Nominations'!E22</f>
        <v xml:space="preserve"> </v>
      </c>
      <c r="C20" s="123">
        <v>21</v>
      </c>
      <c r="D20" s="123">
        <v>21</v>
      </c>
      <c r="E20" s="126">
        <f>'D1 All-State Nominations'!I22</f>
        <v>0</v>
      </c>
      <c r="F20" s="126" t="str">
        <f>'D1 All-State Nominations'!D19&amp;" "&amp;'D1 All-State Nominations'!E19</f>
        <v xml:space="preserve"> </v>
      </c>
      <c r="G20" s="125">
        <v>24</v>
      </c>
      <c r="H20" s="125">
        <v>13</v>
      </c>
      <c r="I20" s="125">
        <f t="shared" si="2"/>
        <v>37</v>
      </c>
      <c r="J20" s="125">
        <v>23</v>
      </c>
      <c r="K20" s="123">
        <v>18</v>
      </c>
      <c r="L20" s="124">
        <f>'D1 All-State Nominations'!L9</f>
        <v>0</v>
      </c>
      <c r="M20" s="133" t="str">
        <f>'D1 All-State Nominations'!J9&amp;" "&amp;'D1 All-State Nominations'!K9</f>
        <v xml:space="preserve"> </v>
      </c>
      <c r="N20" s="123">
        <v>57</v>
      </c>
      <c r="O20" s="123">
        <v>17</v>
      </c>
      <c r="P20" s="123">
        <f t="shared" si="1"/>
        <v>74</v>
      </c>
      <c r="Q20" s="123">
        <v>72</v>
      </c>
      <c r="R20" s="128" t="s">
        <v>1298</v>
      </c>
      <c r="S20" s="128"/>
      <c r="T20" s="128"/>
      <c r="U20" s="128"/>
      <c r="V20" s="133">
        <f>'D1 All-State Nominations'!R22</f>
        <v>0</v>
      </c>
      <c r="W20" s="133" t="str">
        <f>'D1 All-State Nominations'!P22&amp;" "&amp;'D1 All-State Nominations'!Q22</f>
        <v xml:space="preserve"> </v>
      </c>
      <c r="X20" s="124"/>
      <c r="Y20" s="124"/>
      <c r="Z20" s="128">
        <f>'D1 All-State Nominations'!U22</f>
        <v>0</v>
      </c>
      <c r="AA20" s="128" t="str">
        <f>'D1 All-State Nominations'!S22&amp;" "&amp;'D1 All-State Nominations'!T22</f>
        <v xml:space="preserve"> </v>
      </c>
      <c r="AB20" s="128"/>
      <c r="AC20" s="128"/>
      <c r="AD20" s="128"/>
      <c r="AE20" s="133">
        <f>'D1 All-State Nominations'!C22</f>
        <v>0</v>
      </c>
      <c r="AF20" s="133" t="str">
        <f>'D1 All-State Nominations'!A22&amp;" "&amp;'D1 All-State Nominations'!B22</f>
        <v xml:space="preserve"> </v>
      </c>
      <c r="AG20" s="123">
        <v>220</v>
      </c>
      <c r="AH20" s="122">
        <v>0.625</v>
      </c>
    </row>
    <row r="21" spans="1:34">
      <c r="A21" s="124">
        <f>'D1 All-State Nominations'!F23</f>
        <v>0</v>
      </c>
      <c r="B21" s="133" t="str">
        <f>'D1 All-State Nominations'!D23&amp;" "&amp;'D1 All-State Nominations'!E23</f>
        <v xml:space="preserve"> </v>
      </c>
      <c r="C21" s="123">
        <v>50</v>
      </c>
      <c r="D21" s="123">
        <v>28</v>
      </c>
      <c r="E21" s="126">
        <f>'D1 All-State Nominations'!I23</f>
        <v>0</v>
      </c>
      <c r="F21" s="126" t="str">
        <f>'D1 All-State Nominations'!G23&amp;" "&amp;'D1 All-State Nominations'!H23</f>
        <v xml:space="preserve"> </v>
      </c>
      <c r="G21" s="125">
        <v>39</v>
      </c>
      <c r="H21" s="125">
        <v>7</v>
      </c>
      <c r="I21" s="125">
        <f t="shared" si="2"/>
        <v>46</v>
      </c>
      <c r="J21" s="125">
        <v>81</v>
      </c>
      <c r="K21" s="124"/>
      <c r="L21" s="124">
        <f>'D1 All-State Nominations'!L13</f>
        <v>0</v>
      </c>
      <c r="M21" s="133" t="str">
        <f>'D1 All-State Nominations'!J13&amp;" "&amp;'D1 All-State Nominations'!K13</f>
        <v xml:space="preserve"> </v>
      </c>
      <c r="N21" s="123">
        <v>48</v>
      </c>
      <c r="O21" s="123">
        <v>24</v>
      </c>
      <c r="P21" s="123">
        <f t="shared" si="1"/>
        <v>72</v>
      </c>
      <c r="Q21" s="123">
        <v>38</v>
      </c>
      <c r="R21" s="128" t="s">
        <v>1298</v>
      </c>
      <c r="S21" s="128"/>
      <c r="T21" s="128"/>
      <c r="U21" s="128"/>
      <c r="V21" s="133">
        <f>'D1 All-State Nominations'!R23</f>
        <v>0</v>
      </c>
      <c r="W21" s="133" t="str">
        <f>'D1 All-State Nominations'!P23&amp;" "&amp;'D1 All-State Nominations'!Q23</f>
        <v xml:space="preserve"> </v>
      </c>
      <c r="X21" s="124"/>
      <c r="Y21" s="124"/>
      <c r="Z21" s="128">
        <f>'D1 All-State Nominations'!U23</f>
        <v>0</v>
      </c>
      <c r="AA21" s="128" t="str">
        <f>'D1 All-State Nominations'!S23&amp;" "&amp;'D1 All-State Nominations'!T23</f>
        <v xml:space="preserve"> </v>
      </c>
      <c r="AB21" s="128"/>
      <c r="AC21" s="128"/>
      <c r="AD21" s="128"/>
      <c r="AE21" s="133">
        <f>'D1 All-State Nominations'!C23</f>
        <v>0</v>
      </c>
      <c r="AF21" s="133" t="str">
        <f>'D1 All-State Nominations'!A23&amp;" "&amp;'D1 All-State Nominations'!B23</f>
        <v xml:space="preserve"> </v>
      </c>
      <c r="AG21" s="123">
        <v>163</v>
      </c>
      <c r="AH21" s="122">
        <v>0.57799999999999996</v>
      </c>
    </row>
    <row r="22" spans="1:34">
      <c r="A22" s="124">
        <f>'D1 All-State Nominations'!F24</f>
        <v>0</v>
      </c>
      <c r="B22" s="133" t="str">
        <f>'D1 All-State Nominations'!D24&amp;" "&amp;'D1 All-State Nominations'!E24</f>
        <v xml:space="preserve"> </v>
      </c>
      <c r="C22" s="123">
        <v>46</v>
      </c>
      <c r="D22" s="123">
        <v>26</v>
      </c>
      <c r="E22" s="126">
        <f>'D1 All-State Nominations'!I24</f>
        <v>0</v>
      </c>
      <c r="F22" s="126" t="str">
        <f>'D1 All-State Nominations'!G24&amp;" "&amp;'D1 All-State Nominations'!H24</f>
        <v xml:space="preserve"> </v>
      </c>
      <c r="G22" s="125">
        <v>39</v>
      </c>
      <c r="H22" s="125">
        <v>12</v>
      </c>
      <c r="I22" s="125">
        <f t="shared" si="2"/>
        <v>51</v>
      </c>
      <c r="J22" s="125">
        <v>128</v>
      </c>
      <c r="K22" s="124"/>
      <c r="L22" s="124">
        <f>'D1 All-State Nominations'!L44</f>
        <v>0</v>
      </c>
      <c r="M22" s="133" t="str">
        <f>'D1 All-State Nominations'!J44&amp;" "&amp;'D1 All-State Nominations'!K44</f>
        <v xml:space="preserve"> </v>
      </c>
      <c r="N22" s="123">
        <v>42</v>
      </c>
      <c r="O22" s="123">
        <v>28</v>
      </c>
      <c r="P22" s="123">
        <f t="shared" si="1"/>
        <v>70</v>
      </c>
      <c r="Q22" s="123">
        <v>21</v>
      </c>
      <c r="R22" s="128" t="s">
        <v>1298</v>
      </c>
      <c r="S22" s="128"/>
      <c r="T22" s="128"/>
      <c r="U22" s="128"/>
      <c r="V22" s="133">
        <f>'D1 All-State Nominations'!R24</f>
        <v>0</v>
      </c>
      <c r="W22" s="133" t="str">
        <f>'D1 All-State Nominations'!P24&amp;" "&amp;'D1 All-State Nominations'!Q24</f>
        <v xml:space="preserve"> </v>
      </c>
      <c r="X22" s="124"/>
      <c r="Y22" s="124"/>
      <c r="Z22" s="128">
        <f>'D1 All-State Nominations'!U24</f>
        <v>0</v>
      </c>
      <c r="AA22" s="128" t="str">
        <f>'D1 All-State Nominations'!S24&amp;" "&amp;'D1 All-State Nominations'!T24</f>
        <v xml:space="preserve"> </v>
      </c>
      <c r="AB22" s="128"/>
      <c r="AC22" s="128"/>
      <c r="AD22" s="128"/>
      <c r="AE22" s="133">
        <f>'D1 All-State Nominations'!C24</f>
        <v>0</v>
      </c>
      <c r="AF22" s="133" t="str">
        <f>'D1 All-State Nominations'!A24&amp;" "&amp;'D1 All-State Nominations'!B24</f>
        <v xml:space="preserve"> </v>
      </c>
      <c r="AG22" s="124"/>
    </row>
    <row r="23" spans="1:34">
      <c r="A23" s="124">
        <f>'D1 All-State Nominations'!F25</f>
        <v>0</v>
      </c>
      <c r="B23" s="133" t="str">
        <f>'D1 All-State Nominations'!D25&amp;" "&amp;'D1 All-State Nominations'!E25</f>
        <v xml:space="preserve"> </v>
      </c>
      <c r="C23" s="123">
        <v>76</v>
      </c>
      <c r="D23" s="123">
        <v>42</v>
      </c>
      <c r="E23" s="126">
        <f>'D1 All-State Nominations'!I25</f>
        <v>0</v>
      </c>
      <c r="F23" s="126" t="str">
        <f>'D1 All-State Nominations'!G25&amp;" "&amp;'D1 All-State Nominations'!H25</f>
        <v xml:space="preserve"> </v>
      </c>
      <c r="G23" s="125">
        <v>20</v>
      </c>
      <c r="H23" s="125">
        <v>17</v>
      </c>
      <c r="I23" s="125">
        <f t="shared" si="2"/>
        <v>37</v>
      </c>
      <c r="J23" s="125">
        <v>29</v>
      </c>
      <c r="K23" s="124"/>
      <c r="L23" s="124">
        <f>'D1 All-State Nominations'!L33</f>
        <v>0</v>
      </c>
      <c r="M23" s="133" t="str">
        <f>'D1 All-State Nominations'!J33&amp;" "&amp;'D1 All-State Nominations'!K33</f>
        <v xml:space="preserve"> </v>
      </c>
      <c r="N23" s="123">
        <v>42</v>
      </c>
      <c r="O23" s="123">
        <v>26</v>
      </c>
      <c r="P23" s="123">
        <f t="shared" si="1"/>
        <v>68</v>
      </c>
      <c r="Q23" s="123">
        <v>36</v>
      </c>
      <c r="R23" s="128" t="s">
        <v>1298</v>
      </c>
      <c r="S23" s="128"/>
      <c r="T23" s="128"/>
      <c r="U23" s="128"/>
      <c r="V23" s="133">
        <f>'D1 All-State Nominations'!R25</f>
        <v>0</v>
      </c>
      <c r="W23" s="133" t="str">
        <f>'D1 All-State Nominations'!P25&amp;" "&amp;'D1 All-State Nominations'!Q25</f>
        <v xml:space="preserve"> </v>
      </c>
      <c r="X23" s="124"/>
      <c r="Y23" s="124"/>
      <c r="Z23" s="128">
        <f>'D1 All-State Nominations'!U25</f>
        <v>0</v>
      </c>
      <c r="AA23" s="128" t="str">
        <f>'D1 All-State Nominations'!S25&amp;" "&amp;'D1 All-State Nominations'!T25</f>
        <v xml:space="preserve"> </v>
      </c>
      <c r="AB23" s="128"/>
      <c r="AC23" s="128"/>
      <c r="AD23" s="128"/>
      <c r="AE23" s="133">
        <f>'D1 All-State Nominations'!C25</f>
        <v>0</v>
      </c>
      <c r="AF23" s="133" t="str">
        <f>'D1 All-State Nominations'!A25&amp;" "&amp;'D1 All-State Nominations'!B25</f>
        <v xml:space="preserve"> </v>
      </c>
      <c r="AG23" s="124"/>
    </row>
    <row r="24" spans="1:34">
      <c r="A24" s="124">
        <f>'D1 All-State Nominations'!F26</f>
        <v>0</v>
      </c>
      <c r="B24" s="133" t="str">
        <f>'D1 All-State Nominations'!D26&amp;" "&amp;'D1 All-State Nominations'!E26</f>
        <v xml:space="preserve"> </v>
      </c>
      <c r="C24" s="123">
        <v>24</v>
      </c>
      <c r="D24" s="123">
        <v>1</v>
      </c>
      <c r="E24" s="126">
        <f>'D1 All-State Nominations'!I26</f>
        <v>0</v>
      </c>
      <c r="F24" s="126" t="str">
        <f>'D1 All-State Nominations'!G26&amp;" "&amp;'D1 All-State Nominations'!H26</f>
        <v xml:space="preserve"> </v>
      </c>
      <c r="G24" s="125">
        <v>41</v>
      </c>
      <c r="H24" s="125">
        <v>22</v>
      </c>
      <c r="I24" s="125">
        <f t="shared" si="2"/>
        <v>63</v>
      </c>
      <c r="J24" s="125">
        <v>51</v>
      </c>
      <c r="K24" s="124"/>
      <c r="L24" s="124">
        <f>'D1 All-State Nominations'!L29</f>
        <v>0</v>
      </c>
      <c r="M24" s="133" t="str">
        <f>'D1 All-State Nominations'!J29&amp;" "&amp;'D1 All-State Nominations'!K29</f>
        <v xml:space="preserve"> </v>
      </c>
      <c r="N24" s="123">
        <v>36</v>
      </c>
      <c r="O24" s="123">
        <v>29</v>
      </c>
      <c r="P24" s="123">
        <f t="shared" si="1"/>
        <v>65</v>
      </c>
      <c r="Q24" s="123">
        <v>33</v>
      </c>
      <c r="R24" s="128" t="s">
        <v>1298</v>
      </c>
      <c r="S24" s="128"/>
      <c r="T24" s="128"/>
      <c r="U24" s="128"/>
      <c r="V24" s="133">
        <f>'D1 All-State Nominations'!R26</f>
        <v>0</v>
      </c>
      <c r="W24" s="133" t="str">
        <f>'D1 All-State Nominations'!P26&amp;" "&amp;'D1 All-State Nominations'!Q26</f>
        <v xml:space="preserve"> </v>
      </c>
      <c r="X24" s="124"/>
      <c r="Y24" s="124"/>
      <c r="Z24" s="128">
        <f>'D1 All-State Nominations'!U26</f>
        <v>0</v>
      </c>
      <c r="AA24" s="128" t="str">
        <f>'D1 All-State Nominations'!S26&amp;" "&amp;'D1 All-State Nominations'!T26</f>
        <v xml:space="preserve"> </v>
      </c>
      <c r="AB24" s="128"/>
      <c r="AC24" s="128"/>
      <c r="AD24" s="128"/>
      <c r="AE24" s="133">
        <f>'D1 All-State Nominations'!C26</f>
        <v>0</v>
      </c>
      <c r="AF24" s="133" t="str">
        <f>'D1 All-State Nominations'!A26&amp;" "&amp;'D1 All-State Nominations'!B26</f>
        <v xml:space="preserve"> </v>
      </c>
      <c r="AG24" s="124"/>
    </row>
    <row r="25" spans="1:34">
      <c r="A25" s="124">
        <f>'D1 All-State Nominations'!F27</f>
        <v>0</v>
      </c>
      <c r="B25" s="133" t="str">
        <f>'D1 All-State Nominations'!D27&amp;" "&amp;'D1 All-State Nominations'!E27</f>
        <v xml:space="preserve"> </v>
      </c>
      <c r="C25" s="123"/>
      <c r="D25" s="123"/>
      <c r="E25" s="126">
        <f>'D1 All-State Nominations'!I27</f>
        <v>0</v>
      </c>
      <c r="F25" s="126" t="str">
        <f>'D1 All-State Nominations'!G27&amp;" "&amp;'D1 All-State Nominations'!H27</f>
        <v xml:space="preserve"> </v>
      </c>
      <c r="G25" s="125">
        <v>29</v>
      </c>
      <c r="H25" s="125">
        <v>3</v>
      </c>
      <c r="I25" s="125">
        <f t="shared" si="2"/>
        <v>32</v>
      </c>
      <c r="J25" s="125">
        <v>31</v>
      </c>
      <c r="K25" s="124"/>
      <c r="L25" s="124">
        <f>'D1 All-State Nominations'!L34</f>
        <v>0</v>
      </c>
      <c r="M25" s="133" t="str">
        <f>'D1 All-State Nominations'!J34&amp;" "&amp;'D1 All-State Nominations'!K34</f>
        <v xml:space="preserve"> </v>
      </c>
      <c r="N25" s="123">
        <v>35</v>
      </c>
      <c r="O25" s="123">
        <v>28</v>
      </c>
      <c r="P25" s="123">
        <f t="shared" si="1"/>
        <v>63</v>
      </c>
      <c r="Q25" s="123">
        <v>49</v>
      </c>
      <c r="R25" s="128" t="s">
        <v>1298</v>
      </c>
      <c r="S25" s="128"/>
      <c r="T25" s="128"/>
      <c r="U25" s="128"/>
      <c r="V25" s="133">
        <f>'D1 All-State Nominations'!R27</f>
        <v>0</v>
      </c>
      <c r="W25" s="133" t="str">
        <f>'D1 All-State Nominations'!P27&amp;" "&amp;'D1 All-State Nominations'!Q27</f>
        <v xml:space="preserve"> </v>
      </c>
      <c r="X25" s="124"/>
      <c r="Y25" s="124"/>
      <c r="Z25" s="128">
        <f>'D1 All-State Nominations'!U27</f>
        <v>0</v>
      </c>
      <c r="AA25" s="128" t="str">
        <f>'D1 All-State Nominations'!S27&amp;" "&amp;'D1 All-State Nominations'!T27</f>
        <v xml:space="preserve"> </v>
      </c>
      <c r="AB25" s="128"/>
      <c r="AC25" s="128"/>
      <c r="AD25" s="128"/>
      <c r="AE25" s="133">
        <f>'D1 All-State Nominations'!C27</f>
        <v>0</v>
      </c>
      <c r="AF25" s="133" t="str">
        <f>'D1 All-State Nominations'!A27&amp;" "&amp;'D1 All-State Nominations'!B27</f>
        <v xml:space="preserve"> </v>
      </c>
      <c r="AG25" s="124"/>
    </row>
    <row r="26" spans="1:34">
      <c r="A26" s="124">
        <f>'D1 All-State Nominations'!F28</f>
        <v>0</v>
      </c>
      <c r="B26" s="133" t="str">
        <f>'D1 All-State Nominations'!D28&amp;" "&amp;'D1 All-State Nominations'!E28</f>
        <v xml:space="preserve"> </v>
      </c>
      <c r="C26" s="123"/>
      <c r="D26" s="123"/>
      <c r="E26" s="126">
        <f>'D1 All-State Nominations'!I28</f>
        <v>0</v>
      </c>
      <c r="F26" s="126" t="str">
        <f>'D1 All-State Nominations'!G28&amp;" "&amp;'D1 All-State Nominations'!H28</f>
        <v xml:space="preserve"> </v>
      </c>
      <c r="G26" s="125">
        <v>44</v>
      </c>
      <c r="H26" s="125">
        <v>7</v>
      </c>
      <c r="I26" s="125">
        <f t="shared" si="2"/>
        <v>51</v>
      </c>
      <c r="J26" s="125">
        <v>54</v>
      </c>
      <c r="K26" s="124"/>
      <c r="L26" s="124">
        <f>'D1 All-State Nominations'!L20</f>
        <v>0</v>
      </c>
      <c r="M26" s="133" t="str">
        <f>'D1 All-State Nominations'!J20&amp;" "&amp;'D1 All-State Nominations'!K20</f>
        <v xml:space="preserve"> </v>
      </c>
      <c r="N26" s="123">
        <v>50</v>
      </c>
      <c r="O26" s="123">
        <v>12</v>
      </c>
      <c r="P26" s="123">
        <f t="shared" si="1"/>
        <v>62</v>
      </c>
      <c r="Q26" s="123">
        <v>39</v>
      </c>
      <c r="R26" s="128" t="s">
        <v>1298</v>
      </c>
      <c r="S26" s="128"/>
      <c r="T26" s="128"/>
      <c r="U26" s="128"/>
      <c r="V26" s="124"/>
      <c r="W26" s="124"/>
      <c r="X26" s="124"/>
      <c r="Y26" s="124"/>
      <c r="Z26" s="128">
        <f>'D1 All-State Nominations'!U28</f>
        <v>0</v>
      </c>
      <c r="AA26" s="128" t="str">
        <f>'D1 All-State Nominations'!S28&amp;" "&amp;'D1 All-State Nominations'!T28</f>
        <v xml:space="preserve"> </v>
      </c>
      <c r="AB26" s="128"/>
      <c r="AC26" s="128"/>
      <c r="AD26" s="128"/>
      <c r="AE26" s="133">
        <f>'D1 All-State Nominations'!C28</f>
        <v>0</v>
      </c>
      <c r="AF26" s="133" t="str">
        <f>'D1 All-State Nominations'!A28&amp;" "&amp;'D1 All-State Nominations'!B28</f>
        <v xml:space="preserve"> </v>
      </c>
      <c r="AG26" s="124"/>
    </row>
    <row r="27" spans="1:34">
      <c r="A27" s="124">
        <f>'D1 All-State Nominations'!F29</f>
        <v>0</v>
      </c>
      <c r="B27" s="133" t="str">
        <f>'D1 All-State Nominations'!D29&amp;" "&amp;'D1 All-State Nominations'!E29</f>
        <v xml:space="preserve"> </v>
      </c>
      <c r="C27" s="124"/>
      <c r="D27" s="124"/>
      <c r="E27" s="126">
        <f>'D1 All-State Nominations'!I29</f>
        <v>0</v>
      </c>
      <c r="F27" s="126" t="str">
        <f>'D1 All-State Nominations'!G29&amp;" "&amp;'D1 All-State Nominations'!H29</f>
        <v xml:space="preserve"> </v>
      </c>
      <c r="G27" s="125">
        <v>47</v>
      </c>
      <c r="H27" s="125">
        <v>24</v>
      </c>
      <c r="I27" s="125">
        <f t="shared" si="2"/>
        <v>71</v>
      </c>
      <c r="J27" s="125">
        <v>59</v>
      </c>
      <c r="K27" s="124"/>
      <c r="L27" s="124">
        <f>'D1 All-State Nominations'!L28</f>
        <v>0</v>
      </c>
      <c r="M27" s="133" t="str">
        <f>'D1 All-State Nominations'!J28&amp;" "&amp;'D1 All-State Nominations'!K28</f>
        <v xml:space="preserve"> </v>
      </c>
      <c r="N27" s="123">
        <v>36</v>
      </c>
      <c r="O27" s="123">
        <v>24</v>
      </c>
      <c r="P27" s="123">
        <f t="shared" si="1"/>
        <v>60</v>
      </c>
      <c r="Q27" s="123">
        <v>33</v>
      </c>
      <c r="R27" s="128" t="s">
        <v>1298</v>
      </c>
      <c r="S27" s="128"/>
      <c r="T27" s="128"/>
      <c r="U27" s="128"/>
      <c r="V27" s="124"/>
      <c r="W27" s="124"/>
      <c r="X27" s="124"/>
      <c r="Y27" s="124"/>
      <c r="Z27" s="128">
        <f>'D1 All-State Nominations'!U29</f>
        <v>0</v>
      </c>
      <c r="AA27" s="128" t="str">
        <f>'D1 All-State Nominations'!S29&amp;" "&amp;'D1 All-State Nominations'!T29</f>
        <v xml:space="preserve"> </v>
      </c>
      <c r="AB27" s="128"/>
      <c r="AC27" s="128"/>
      <c r="AD27" s="128"/>
      <c r="AE27" s="133">
        <f>'D1 All-State Nominations'!C29</f>
        <v>0</v>
      </c>
      <c r="AF27" s="133" t="str">
        <f>'D1 All-State Nominations'!A29&amp;" "&amp;'D1 All-State Nominations'!B29</f>
        <v xml:space="preserve"> </v>
      </c>
      <c r="AG27" s="124"/>
    </row>
    <row r="28" spans="1:34">
      <c r="A28" s="124">
        <f>'D1 All-State Nominations'!F30</f>
        <v>0</v>
      </c>
      <c r="B28" s="133" t="str">
        <f>'D1 All-State Nominations'!D30&amp;" "&amp;'D1 All-State Nominations'!E30</f>
        <v xml:space="preserve"> </v>
      </c>
      <c r="C28" s="124"/>
      <c r="D28" s="124"/>
      <c r="E28" s="126">
        <f>'D1 All-State Nominations'!I30</f>
        <v>0</v>
      </c>
      <c r="F28" s="126" t="str">
        <f>'D1 All-State Nominations'!G30&amp;" "&amp;'D1 All-State Nominations'!H30</f>
        <v xml:space="preserve"> </v>
      </c>
      <c r="G28" s="125">
        <v>34</v>
      </c>
      <c r="H28" s="125">
        <v>8</v>
      </c>
      <c r="I28" s="125">
        <f t="shared" si="2"/>
        <v>42</v>
      </c>
      <c r="J28" s="125">
        <v>45</v>
      </c>
      <c r="K28" s="124"/>
      <c r="L28" s="124">
        <f>'D1 All-State Nominations'!L5</f>
        <v>0</v>
      </c>
      <c r="M28" s="133" t="str">
        <f>'D1 All-State Nominations'!J5&amp;" "&amp;'D1 All-State Nominations'!K5</f>
        <v xml:space="preserve"> </v>
      </c>
      <c r="N28" s="123">
        <v>45</v>
      </c>
      <c r="O28" s="123">
        <v>14</v>
      </c>
      <c r="P28" s="123">
        <f t="shared" si="1"/>
        <v>59</v>
      </c>
      <c r="Q28" s="123">
        <v>27</v>
      </c>
      <c r="R28" s="128" t="s">
        <v>1298</v>
      </c>
      <c r="S28" s="128"/>
      <c r="T28" s="128"/>
      <c r="U28" s="128"/>
      <c r="V28" s="124"/>
      <c r="W28" s="124"/>
      <c r="X28" s="124"/>
      <c r="Y28" s="124"/>
      <c r="Z28" s="128"/>
      <c r="AA28" s="128"/>
      <c r="AB28" s="128"/>
      <c r="AC28" s="128"/>
      <c r="AD28" s="128"/>
      <c r="AE28" s="133">
        <f>'D1 All-State Nominations'!C30</f>
        <v>0</v>
      </c>
      <c r="AF28" s="133" t="str">
        <f>'D1 All-State Nominations'!A30&amp;" "&amp;'D1 All-State Nominations'!B30</f>
        <v xml:space="preserve"> </v>
      </c>
      <c r="AG28" s="124"/>
    </row>
    <row r="29" spans="1:34">
      <c r="A29" s="124">
        <f>'D1 All-State Nominations'!F31</f>
        <v>0</v>
      </c>
      <c r="B29" s="133" t="str">
        <f>'D1 All-State Nominations'!D31&amp;" "&amp;'D1 All-State Nominations'!E31</f>
        <v xml:space="preserve"> </v>
      </c>
      <c r="C29" s="124"/>
      <c r="D29" s="124"/>
      <c r="E29" s="126">
        <f>'D1 All-State Nominations'!I31</f>
        <v>0</v>
      </c>
      <c r="F29" s="126" t="str">
        <f>'D1 All-State Nominations'!G31&amp;" "&amp;'D1 All-State Nominations'!H31</f>
        <v xml:space="preserve"> </v>
      </c>
      <c r="G29" s="125">
        <v>47</v>
      </c>
      <c r="H29" s="125">
        <v>22</v>
      </c>
      <c r="I29" s="125">
        <f t="shared" si="2"/>
        <v>69</v>
      </c>
      <c r="J29" s="125">
        <v>64</v>
      </c>
      <c r="K29" s="124"/>
      <c r="L29" s="124">
        <f>'D1 All-State Nominations'!L7</f>
        <v>0</v>
      </c>
      <c r="M29" s="133" t="str">
        <f>'D1 All-State Nominations'!J7&amp;" "&amp;'D1 All-State Nominations'!K7</f>
        <v xml:space="preserve"> </v>
      </c>
      <c r="N29" s="123">
        <v>34</v>
      </c>
      <c r="O29" s="123">
        <v>22</v>
      </c>
      <c r="P29" s="123">
        <f t="shared" si="1"/>
        <v>56</v>
      </c>
      <c r="Q29" s="123">
        <v>35</v>
      </c>
      <c r="R29" s="128" t="s">
        <v>1298</v>
      </c>
      <c r="S29" s="128"/>
      <c r="T29" s="128"/>
      <c r="U29" s="128"/>
      <c r="V29" s="124"/>
      <c r="W29" s="124"/>
      <c r="X29" s="124"/>
      <c r="Y29" s="124"/>
      <c r="Z29" s="128"/>
      <c r="AA29" s="128"/>
      <c r="AB29" s="128"/>
      <c r="AC29" s="128"/>
      <c r="AD29" s="128"/>
      <c r="AE29" s="133" t="s">
        <v>1298</v>
      </c>
      <c r="AF29" s="133" t="s">
        <v>1298</v>
      </c>
      <c r="AG29" s="124"/>
    </row>
    <row r="30" spans="1:34">
      <c r="A30" s="124"/>
      <c r="B30" s="124"/>
      <c r="C30" s="124"/>
      <c r="D30" s="124"/>
      <c r="E30" s="126">
        <f>'D1 All-State Nominations'!I32</f>
        <v>0</v>
      </c>
      <c r="F30" s="126" t="str">
        <f>'D1 All-State Nominations'!G32&amp;" "&amp;'D1 All-State Nominations'!H32</f>
        <v xml:space="preserve"> </v>
      </c>
      <c r="G30" s="125">
        <v>39</v>
      </c>
      <c r="H30" s="125">
        <v>35</v>
      </c>
      <c r="I30" s="125">
        <f t="shared" si="2"/>
        <v>74</v>
      </c>
      <c r="J30" s="125">
        <v>56</v>
      </c>
      <c r="K30" s="124"/>
      <c r="L30" s="124">
        <f>'D1 All-State Nominations'!L15</f>
        <v>0</v>
      </c>
      <c r="M30" s="133" t="str">
        <f>'D1 All-State Nominations'!J15&amp;" "&amp;'D1 All-State Nominations'!K15</f>
        <v xml:space="preserve"> </v>
      </c>
      <c r="N30" s="123">
        <v>35</v>
      </c>
      <c r="O30" s="123">
        <v>21</v>
      </c>
      <c r="P30" s="123">
        <f t="shared" si="1"/>
        <v>56</v>
      </c>
      <c r="Q30" s="123">
        <v>20</v>
      </c>
      <c r="R30" s="128" t="s">
        <v>1298</v>
      </c>
      <c r="S30" s="128"/>
      <c r="T30" s="128"/>
      <c r="U30" s="128"/>
      <c r="V30" s="124"/>
      <c r="W30" s="124"/>
      <c r="X30" s="124"/>
      <c r="Y30" s="124"/>
      <c r="Z30" s="128"/>
      <c r="AA30" s="128"/>
      <c r="AB30" s="128"/>
      <c r="AC30" s="128"/>
      <c r="AD30" s="128"/>
      <c r="AE30" s="133" t="s">
        <v>1298</v>
      </c>
      <c r="AF30" s="133" t="s">
        <v>1298</v>
      </c>
      <c r="AG30" s="124"/>
    </row>
    <row r="31" spans="1:34">
      <c r="A31" s="124"/>
      <c r="B31" s="124"/>
      <c r="C31" s="124"/>
      <c r="D31" s="124"/>
      <c r="E31" s="126">
        <f>'D1 All-State Nominations'!I33</f>
        <v>0</v>
      </c>
      <c r="F31" s="126" t="str">
        <f>'D1 All-State Nominations'!G33&amp;" "&amp;'D1 All-State Nominations'!H33</f>
        <v xml:space="preserve"> </v>
      </c>
      <c r="G31" s="125">
        <v>20</v>
      </c>
      <c r="H31" s="125">
        <v>11</v>
      </c>
      <c r="I31" s="125">
        <f t="shared" si="2"/>
        <v>31</v>
      </c>
      <c r="J31" s="125">
        <v>37</v>
      </c>
      <c r="K31" s="124"/>
      <c r="L31" s="124">
        <f>'D1 All-State Nominations'!L37</f>
        <v>0</v>
      </c>
      <c r="M31" s="133" t="str">
        <f>'D1 All-State Nominations'!J37&amp;" "&amp;'D1 All-State Nominations'!K37</f>
        <v xml:space="preserve"> </v>
      </c>
      <c r="N31" s="123">
        <v>39</v>
      </c>
      <c r="O31" s="123">
        <v>17</v>
      </c>
      <c r="P31" s="123">
        <f t="shared" si="1"/>
        <v>56</v>
      </c>
      <c r="Q31" s="123">
        <v>51</v>
      </c>
      <c r="R31" s="128" t="s">
        <v>1298</v>
      </c>
      <c r="S31" s="128"/>
      <c r="T31" s="128"/>
      <c r="U31" s="128"/>
      <c r="V31" s="124"/>
      <c r="W31" s="124"/>
      <c r="X31" s="124"/>
      <c r="Y31" s="124"/>
      <c r="Z31" s="128"/>
      <c r="AA31" s="128"/>
      <c r="AB31" s="128"/>
      <c r="AC31" s="128"/>
      <c r="AD31" s="128"/>
      <c r="AE31" s="133" t="s">
        <v>1298</v>
      </c>
      <c r="AF31" s="133" t="s">
        <v>1298</v>
      </c>
      <c r="AG31" s="124"/>
    </row>
    <row r="32" spans="1:34">
      <c r="A32" s="124"/>
      <c r="B32" s="124"/>
      <c r="C32" s="124"/>
      <c r="D32" s="124"/>
      <c r="E32" s="126">
        <f>'D1 All-State Nominations'!I34</f>
        <v>0</v>
      </c>
      <c r="F32" s="126" t="str">
        <f>'D1 All-State Nominations'!G34&amp;" "&amp;'D1 All-State Nominations'!H34</f>
        <v xml:space="preserve"> </v>
      </c>
      <c r="G32" s="125">
        <v>14</v>
      </c>
      <c r="H32" s="125">
        <v>8</v>
      </c>
      <c r="I32" s="125">
        <f t="shared" si="2"/>
        <v>22</v>
      </c>
      <c r="J32" s="125">
        <v>85</v>
      </c>
      <c r="K32" s="124"/>
      <c r="L32" s="124">
        <f>'D1 All-State Nominations'!L35</f>
        <v>0</v>
      </c>
      <c r="M32" s="133" t="str">
        <f>'D1 All-State Nominations'!J35&amp;" "&amp;'D1 All-State Nominations'!K35</f>
        <v xml:space="preserve"> </v>
      </c>
      <c r="N32" s="123">
        <v>32</v>
      </c>
      <c r="O32" s="123">
        <v>23</v>
      </c>
      <c r="P32" s="123">
        <f t="shared" si="1"/>
        <v>55</v>
      </c>
      <c r="Q32" s="123">
        <v>47</v>
      </c>
      <c r="R32" s="128" t="s">
        <v>1298</v>
      </c>
      <c r="S32" s="128"/>
      <c r="T32" s="128"/>
      <c r="U32" s="128"/>
      <c r="V32" s="124"/>
      <c r="W32" s="124"/>
      <c r="X32" s="124"/>
      <c r="Y32" s="124"/>
      <c r="Z32" s="128"/>
      <c r="AA32" s="128"/>
      <c r="AB32" s="128"/>
      <c r="AC32" s="128"/>
      <c r="AD32" s="128"/>
      <c r="AE32" s="133" t="s">
        <v>1298</v>
      </c>
      <c r="AF32" s="133" t="s">
        <v>1298</v>
      </c>
      <c r="AG32" s="124"/>
    </row>
    <row r="33" spans="1:33">
      <c r="A33" s="124"/>
      <c r="B33" s="124"/>
      <c r="C33" s="124"/>
      <c r="D33" s="124"/>
      <c r="E33" s="126">
        <f>'D1 All-State Nominations'!I35</f>
        <v>0</v>
      </c>
      <c r="F33" s="126" t="str">
        <f>'D1 All-State Nominations'!G35&amp;" "&amp;'D1 All-State Nominations'!H35</f>
        <v xml:space="preserve"> </v>
      </c>
      <c r="G33" s="125">
        <v>38</v>
      </c>
      <c r="H33" s="125">
        <v>24</v>
      </c>
      <c r="I33" s="125">
        <f t="shared" si="2"/>
        <v>62</v>
      </c>
      <c r="J33" s="125">
        <v>49</v>
      </c>
      <c r="K33" s="124"/>
      <c r="L33" s="124">
        <f>'D1 All-State Nominations'!L12</f>
        <v>0</v>
      </c>
      <c r="M33" s="133" t="str">
        <f>'D1 All-State Nominations'!J12&amp;" "&amp;'D1 All-State Nominations'!K12</f>
        <v xml:space="preserve"> </v>
      </c>
      <c r="N33" s="123">
        <v>35</v>
      </c>
      <c r="O33" s="123">
        <v>19</v>
      </c>
      <c r="P33" s="123">
        <f t="shared" si="1"/>
        <v>54</v>
      </c>
      <c r="Q33" s="123">
        <v>37</v>
      </c>
      <c r="R33" s="128" t="s">
        <v>1298</v>
      </c>
      <c r="S33" s="128"/>
      <c r="T33" s="128"/>
      <c r="U33" s="128"/>
      <c r="V33" s="124"/>
      <c r="W33" s="124"/>
      <c r="X33" s="124"/>
      <c r="Y33" s="124"/>
      <c r="Z33" s="128"/>
      <c r="AA33" s="128"/>
      <c r="AB33" s="128"/>
      <c r="AC33" s="128"/>
      <c r="AD33" s="128"/>
      <c r="AE33" s="133" t="s">
        <v>1298</v>
      </c>
      <c r="AF33" s="133" t="s">
        <v>1298</v>
      </c>
      <c r="AG33" s="124"/>
    </row>
    <row r="34" spans="1:33">
      <c r="A34" s="124"/>
      <c r="B34" s="124"/>
      <c r="C34" s="124"/>
      <c r="D34" s="124"/>
      <c r="E34" s="126">
        <f>'D1 All-State Nominations'!I36</f>
        <v>0</v>
      </c>
      <c r="F34" s="126" t="str">
        <f>'D1 All-State Nominations'!G36&amp;" "&amp;'D1 All-State Nominations'!H36</f>
        <v xml:space="preserve"> </v>
      </c>
      <c r="G34" s="126"/>
      <c r="H34" s="126"/>
      <c r="I34" s="126"/>
      <c r="J34" s="126"/>
      <c r="K34" s="124"/>
      <c r="L34" s="124">
        <f>'D1 All-State Nominations'!L38</f>
        <v>0</v>
      </c>
      <c r="M34" s="133" t="str">
        <f>'D1 All-State Nominations'!J38&amp;" "&amp;'D1 All-State Nominations'!K38</f>
        <v xml:space="preserve"> </v>
      </c>
      <c r="N34" s="123">
        <v>36</v>
      </c>
      <c r="O34" s="123">
        <v>18</v>
      </c>
      <c r="P34" s="123">
        <f t="shared" si="1"/>
        <v>54</v>
      </c>
      <c r="Q34" s="123">
        <v>56</v>
      </c>
      <c r="R34" s="128"/>
      <c r="S34" s="128"/>
      <c r="T34" s="128"/>
      <c r="U34" s="128"/>
      <c r="V34" s="124"/>
      <c r="W34" s="124"/>
      <c r="X34" s="124"/>
      <c r="Y34" s="124"/>
      <c r="Z34" s="128"/>
      <c r="AA34" s="128"/>
      <c r="AB34" s="128"/>
      <c r="AC34" s="128"/>
      <c r="AD34" s="128"/>
      <c r="AE34" s="124"/>
      <c r="AF34" s="124"/>
      <c r="AG34" s="124"/>
    </row>
    <row r="35" spans="1:33">
      <c r="A35" s="124"/>
      <c r="B35" s="124"/>
      <c r="C35" s="124"/>
      <c r="D35" s="124"/>
      <c r="E35" s="126">
        <f>'D1 All-State Nominations'!I37</f>
        <v>0</v>
      </c>
      <c r="F35" s="126" t="str">
        <f>'D1 All-State Nominations'!G37&amp;" "&amp;'D1 All-State Nominations'!H37</f>
        <v xml:space="preserve"> </v>
      </c>
      <c r="G35" s="126"/>
      <c r="H35" s="126"/>
      <c r="I35" s="126"/>
      <c r="J35" s="126"/>
      <c r="K35" s="124"/>
      <c r="L35" s="124">
        <f>'D1 All-State Nominations'!L6</f>
        <v>0</v>
      </c>
      <c r="M35" s="133" t="str">
        <f>'D1 All-State Nominations'!J6&amp;" "&amp;'D1 All-State Nominations'!K6</f>
        <v xml:space="preserve"> </v>
      </c>
      <c r="N35" s="123">
        <v>30</v>
      </c>
      <c r="O35" s="123">
        <v>22</v>
      </c>
      <c r="P35" s="123">
        <f t="shared" si="1"/>
        <v>52</v>
      </c>
      <c r="Q35" s="123">
        <v>47</v>
      </c>
      <c r="R35" s="128"/>
      <c r="S35" s="128"/>
      <c r="T35" s="128"/>
      <c r="U35" s="128"/>
      <c r="V35" s="124"/>
      <c r="W35" s="124"/>
      <c r="X35" s="124"/>
      <c r="Y35" s="124"/>
      <c r="Z35" s="128"/>
      <c r="AA35" s="128"/>
      <c r="AB35" s="128"/>
      <c r="AC35" s="128"/>
      <c r="AD35" s="128"/>
      <c r="AE35" s="124"/>
      <c r="AF35" s="124"/>
      <c r="AG35" s="124"/>
    </row>
    <row r="36" spans="1:33">
      <c r="A36" s="124"/>
      <c r="B36" s="124"/>
      <c r="C36" s="124"/>
      <c r="D36" s="124"/>
      <c r="E36" s="126">
        <f>'D1 All-State Nominations'!I38</f>
        <v>0</v>
      </c>
      <c r="F36" s="126" t="str">
        <f>'D1 All-State Nominations'!G38&amp;" "&amp;'D1 All-State Nominations'!H38</f>
        <v xml:space="preserve"> </v>
      </c>
      <c r="G36" s="126"/>
      <c r="H36" s="126"/>
      <c r="I36" s="126"/>
      <c r="J36" s="126"/>
      <c r="K36" s="124"/>
      <c r="L36" s="124">
        <f>'D1 All-State Nominations'!I6</f>
        <v>0</v>
      </c>
      <c r="M36" s="133" t="str">
        <f>'D1 All-State Nominations'!G6&amp;" "&amp;'D1 All-State Nominations'!H6</f>
        <v xml:space="preserve"> </v>
      </c>
      <c r="N36" s="123">
        <v>27</v>
      </c>
      <c r="O36" s="123">
        <v>22</v>
      </c>
      <c r="P36" s="123">
        <f t="shared" si="1"/>
        <v>49</v>
      </c>
      <c r="Q36" s="123">
        <v>17</v>
      </c>
      <c r="R36" s="128"/>
      <c r="S36" s="128"/>
      <c r="T36" s="128"/>
      <c r="U36" s="128"/>
      <c r="V36" s="124"/>
      <c r="W36" s="124"/>
      <c r="X36" s="124"/>
      <c r="Y36" s="124"/>
      <c r="Z36" s="128"/>
      <c r="AA36" s="128"/>
      <c r="AB36" s="128"/>
      <c r="AC36" s="128"/>
      <c r="AD36" s="128"/>
      <c r="AE36" s="124"/>
      <c r="AF36" s="124"/>
      <c r="AG36" s="124"/>
    </row>
    <row r="37" spans="1:33">
      <c r="A37" s="124"/>
      <c r="B37" s="124"/>
      <c r="C37" s="124"/>
      <c r="D37" s="124"/>
      <c r="E37" s="126">
        <f>'D1 All-State Nominations'!I39</f>
        <v>0</v>
      </c>
      <c r="F37" s="126" t="str">
        <f>'D1 All-State Nominations'!G39&amp;" "&amp;'D1 All-State Nominations'!H39</f>
        <v xml:space="preserve"> </v>
      </c>
      <c r="G37" s="126"/>
      <c r="H37" s="126"/>
      <c r="I37" s="126"/>
      <c r="J37" s="126"/>
      <c r="K37" s="124"/>
      <c r="L37" s="124">
        <f>'D1 All-State Nominations'!L10</f>
        <v>0</v>
      </c>
      <c r="M37" s="133" t="str">
        <f>'D1 All-State Nominations'!J10&amp;" "&amp;'D1 All-State Nominations'!K10</f>
        <v xml:space="preserve"> </v>
      </c>
      <c r="N37" s="123">
        <v>28</v>
      </c>
      <c r="O37" s="123">
        <v>21</v>
      </c>
      <c r="P37" s="123">
        <f t="shared" si="1"/>
        <v>49</v>
      </c>
      <c r="Q37" s="123">
        <v>59</v>
      </c>
      <c r="R37" s="128"/>
      <c r="S37" s="128"/>
      <c r="T37" s="128"/>
      <c r="U37" s="128"/>
      <c r="V37" s="124"/>
      <c r="W37" s="124"/>
      <c r="X37" s="124"/>
      <c r="Y37" s="124"/>
      <c r="Z37" s="128"/>
      <c r="AA37" s="128"/>
      <c r="AB37" s="128"/>
      <c r="AC37" s="128"/>
      <c r="AD37" s="128"/>
      <c r="AE37" s="124"/>
      <c r="AF37" s="124"/>
      <c r="AG37" s="124"/>
    </row>
    <row r="38" spans="1:33">
      <c r="A38" s="124"/>
      <c r="B38" s="124"/>
      <c r="C38" s="124"/>
      <c r="D38" s="124"/>
      <c r="E38" s="126">
        <f>'D1 All-State Nominations'!I40</f>
        <v>0</v>
      </c>
      <c r="F38" s="126" t="str">
        <f>'D1 All-State Nominations'!G40&amp;" "&amp;'D1 All-State Nominations'!H40</f>
        <v xml:space="preserve"> </v>
      </c>
      <c r="G38" s="126"/>
      <c r="H38" s="126"/>
      <c r="I38" s="126"/>
      <c r="J38" s="126"/>
      <c r="K38" s="124"/>
      <c r="L38" s="124">
        <f>'D1 All-State Nominations'!L31</f>
        <v>0</v>
      </c>
      <c r="M38" s="133" t="str">
        <f>'D1 All-State Nominations'!J31&amp;" "&amp;'D1 All-State Nominations'!K31</f>
        <v xml:space="preserve"> </v>
      </c>
      <c r="N38" s="123">
        <v>35</v>
      </c>
      <c r="O38" s="123">
        <v>14</v>
      </c>
      <c r="P38" s="123">
        <f t="shared" si="1"/>
        <v>49</v>
      </c>
      <c r="Q38" s="123">
        <v>33</v>
      </c>
      <c r="R38" s="128"/>
      <c r="S38" s="128"/>
      <c r="T38" s="128"/>
      <c r="U38" s="128"/>
      <c r="V38" s="124"/>
      <c r="W38" s="124"/>
      <c r="X38" s="124"/>
      <c r="Y38" s="124"/>
      <c r="Z38" s="128"/>
      <c r="AA38" s="128"/>
      <c r="AB38" s="128"/>
      <c r="AC38" s="128"/>
      <c r="AD38" s="128"/>
      <c r="AE38" s="124"/>
      <c r="AF38" s="124"/>
      <c r="AG38" s="124"/>
    </row>
    <row r="39" spans="1:33">
      <c r="A39" s="124"/>
      <c r="B39" s="124"/>
      <c r="C39" s="124"/>
      <c r="D39" s="124"/>
      <c r="E39" s="126">
        <f>'D1 All-State Nominations'!I41</f>
        <v>0</v>
      </c>
      <c r="F39" s="126" t="str">
        <f>'D1 All-State Nominations'!G41&amp;" "&amp;'D1 All-State Nominations'!H41</f>
        <v xml:space="preserve"> </v>
      </c>
      <c r="G39" s="126"/>
      <c r="H39" s="126"/>
      <c r="I39" s="126"/>
      <c r="J39" s="126"/>
      <c r="K39" s="124"/>
      <c r="L39" s="124">
        <f>'D1 All-State Nominations'!L42</f>
        <v>0</v>
      </c>
      <c r="M39" s="133" t="str">
        <f>'D1 All-State Nominations'!J42&amp;" "&amp;'D1 All-State Nominations'!K42</f>
        <v xml:space="preserve"> </v>
      </c>
      <c r="N39" s="123">
        <v>32</v>
      </c>
      <c r="O39" s="123">
        <v>16</v>
      </c>
      <c r="P39" s="123">
        <f t="shared" si="1"/>
        <v>48</v>
      </c>
      <c r="Q39" s="123">
        <v>64</v>
      </c>
      <c r="R39" s="128"/>
      <c r="S39" s="128"/>
      <c r="T39" s="128"/>
      <c r="U39" s="128"/>
      <c r="V39" s="124"/>
      <c r="W39" s="124"/>
      <c r="X39" s="124"/>
      <c r="Y39" s="124"/>
      <c r="Z39" s="128"/>
      <c r="AA39" s="128"/>
      <c r="AB39" s="128"/>
      <c r="AC39" s="128"/>
      <c r="AD39" s="128"/>
      <c r="AE39" s="124"/>
      <c r="AF39" s="124"/>
      <c r="AG39" s="124"/>
    </row>
    <row r="40" spans="1:33">
      <c r="A40" s="124"/>
      <c r="B40" s="124"/>
      <c r="C40" s="124"/>
      <c r="D40" s="124"/>
      <c r="E40" s="126">
        <f>'D1 All-State Nominations'!I42</f>
        <v>0</v>
      </c>
      <c r="F40" s="126" t="str">
        <f>'D1 All-State Nominations'!G42&amp;" "&amp;'D1 All-State Nominations'!H42</f>
        <v xml:space="preserve"> </v>
      </c>
      <c r="G40" s="126"/>
      <c r="H40" s="126"/>
      <c r="I40" s="126"/>
      <c r="J40" s="126"/>
      <c r="K40" s="124"/>
      <c r="L40" s="124">
        <f>'D1 All-State Nominations'!L30</f>
        <v>0</v>
      </c>
      <c r="M40" s="133" t="str">
        <f>'D1 All-State Nominations'!J30&amp;" "&amp;'D1 All-State Nominations'!K30</f>
        <v xml:space="preserve"> </v>
      </c>
      <c r="N40" s="123">
        <v>34</v>
      </c>
      <c r="O40" s="123">
        <v>10</v>
      </c>
      <c r="P40" s="123">
        <f t="shared" si="1"/>
        <v>44</v>
      </c>
      <c r="Q40" s="123">
        <v>55</v>
      </c>
      <c r="R40" s="128"/>
      <c r="S40" s="128"/>
      <c r="T40" s="128"/>
      <c r="U40" s="128"/>
      <c r="V40" s="124"/>
      <c r="W40" s="124"/>
      <c r="X40" s="124"/>
      <c r="Y40" s="124"/>
      <c r="Z40" s="128"/>
      <c r="AA40" s="128"/>
      <c r="AB40" s="128"/>
      <c r="AC40" s="128"/>
      <c r="AD40" s="128"/>
      <c r="AE40" s="124"/>
      <c r="AF40" s="124"/>
      <c r="AG40" s="124"/>
    </row>
    <row r="41" spans="1:33">
      <c r="A41" s="124"/>
      <c r="B41" s="124"/>
      <c r="C41" s="124"/>
      <c r="D41" s="124"/>
      <c r="E41" s="126">
        <f>'D1 All-State Nominations'!I43</f>
        <v>0</v>
      </c>
      <c r="F41" s="126" t="str">
        <f>'D1 All-State Nominations'!G43&amp;" "&amp;'D1 All-State Nominations'!H43</f>
        <v xml:space="preserve"> </v>
      </c>
      <c r="G41" s="126"/>
      <c r="H41" s="126"/>
      <c r="I41" s="126"/>
      <c r="J41" s="126"/>
      <c r="K41" s="124"/>
      <c r="L41" s="124">
        <f>'D1 All-State Nominations'!L36</f>
        <v>0</v>
      </c>
      <c r="M41" s="133" t="str">
        <f>'D1 All-State Nominations'!J36&amp;" "&amp;'D1 All-State Nominations'!K36</f>
        <v xml:space="preserve"> </v>
      </c>
      <c r="N41" s="123">
        <v>34</v>
      </c>
      <c r="O41" s="123">
        <v>7</v>
      </c>
      <c r="P41" s="123">
        <f t="shared" si="1"/>
        <v>41</v>
      </c>
      <c r="Q41" s="123">
        <v>34</v>
      </c>
      <c r="R41" s="128"/>
      <c r="S41" s="128"/>
      <c r="T41" s="128"/>
      <c r="U41" s="128"/>
      <c r="V41" s="124"/>
      <c r="W41" s="124"/>
      <c r="X41" s="124"/>
      <c r="Y41" s="124"/>
      <c r="Z41" s="128"/>
      <c r="AA41" s="128"/>
      <c r="AB41" s="128"/>
      <c r="AC41" s="128"/>
      <c r="AD41" s="128"/>
      <c r="AE41" s="124"/>
      <c r="AF41" s="124"/>
      <c r="AG41" s="124"/>
    </row>
    <row r="42" spans="1:33">
      <c r="A42" s="124"/>
      <c r="B42" s="124"/>
      <c r="C42" s="124"/>
      <c r="D42" s="124"/>
      <c r="E42" s="126">
        <f>'D1 All-State Nominations'!I44</f>
        <v>0</v>
      </c>
      <c r="F42" s="126" t="str">
        <f>'D1 All-State Nominations'!G44&amp;" "&amp;'D1 All-State Nominations'!H44</f>
        <v xml:space="preserve"> </v>
      </c>
      <c r="G42" s="126"/>
      <c r="H42" s="126"/>
      <c r="I42" s="126"/>
      <c r="J42" s="126"/>
      <c r="K42" s="124"/>
      <c r="L42" s="124">
        <f>'D1 All-State Nominations'!L32</f>
        <v>0</v>
      </c>
      <c r="M42" s="133" t="str">
        <f>'D1 All-State Nominations'!J32&amp;" "&amp;'D1 All-State Nominations'!K32</f>
        <v xml:space="preserve"> </v>
      </c>
      <c r="N42" s="123">
        <v>30</v>
      </c>
      <c r="O42" s="123">
        <v>0</v>
      </c>
      <c r="P42" s="123">
        <f t="shared" si="1"/>
        <v>30</v>
      </c>
      <c r="Q42" s="123">
        <v>14</v>
      </c>
      <c r="R42" s="128"/>
      <c r="S42" s="128"/>
      <c r="T42" s="128"/>
      <c r="U42" s="128"/>
      <c r="V42" s="124"/>
      <c r="W42" s="124"/>
      <c r="X42" s="124"/>
      <c r="Y42" s="124"/>
      <c r="Z42" s="128"/>
      <c r="AA42" s="128"/>
      <c r="AB42" s="128"/>
      <c r="AC42" s="128"/>
      <c r="AD42" s="128"/>
      <c r="AE42" s="124"/>
      <c r="AF42" s="124"/>
      <c r="AG42" s="124"/>
    </row>
    <row r="43" spans="1:33">
      <c r="A43" s="124"/>
      <c r="B43" s="124"/>
      <c r="C43" s="124"/>
      <c r="D43" s="124"/>
      <c r="E43" s="126"/>
      <c r="F43" s="126"/>
      <c r="G43" s="126"/>
      <c r="H43" s="126"/>
      <c r="I43" s="126"/>
      <c r="J43" s="126"/>
      <c r="K43" s="124"/>
      <c r="L43" s="124">
        <f>'D1 All-State Nominations'!L45</f>
        <v>0</v>
      </c>
      <c r="M43" s="133" t="str">
        <f>'D1 All-State Nominations'!J45&amp;" "&amp;'D1 All-State Nominations'!K45</f>
        <v xml:space="preserve"> </v>
      </c>
      <c r="N43" s="124"/>
      <c r="O43" s="124"/>
      <c r="P43" s="123">
        <f t="shared" si="1"/>
        <v>0</v>
      </c>
      <c r="Q43" s="124"/>
      <c r="R43" s="128"/>
      <c r="S43" s="128"/>
      <c r="T43" s="128"/>
      <c r="U43" s="128"/>
      <c r="V43" s="124"/>
      <c r="W43" s="124"/>
      <c r="X43" s="124"/>
      <c r="Y43" s="124"/>
      <c r="Z43" s="128"/>
      <c r="AA43" s="128"/>
      <c r="AB43" s="128"/>
      <c r="AC43" s="128"/>
      <c r="AD43" s="128"/>
      <c r="AE43" s="124"/>
      <c r="AF43" s="124"/>
      <c r="AG43" s="124"/>
    </row>
    <row r="44" spans="1:33">
      <c r="A44" s="124"/>
      <c r="B44" s="124"/>
      <c r="C44" s="124"/>
      <c r="D44" s="124"/>
      <c r="E44" s="126"/>
      <c r="F44" s="126"/>
      <c r="G44" s="126"/>
      <c r="H44" s="126"/>
      <c r="I44" s="126"/>
      <c r="J44" s="126"/>
      <c r="K44" s="124"/>
      <c r="L44" s="124">
        <f>'D1 All-State Nominations'!L46</f>
        <v>0</v>
      </c>
      <c r="M44" s="133" t="str">
        <f>'D1 All-State Nominations'!J46&amp;" "&amp;'D1 All-State Nominations'!K46</f>
        <v xml:space="preserve"> </v>
      </c>
      <c r="N44" s="124"/>
      <c r="O44" s="124"/>
      <c r="P44" s="123">
        <f t="shared" si="1"/>
        <v>0</v>
      </c>
      <c r="Q44" s="124"/>
      <c r="R44" s="128"/>
      <c r="S44" s="128"/>
      <c r="T44" s="128"/>
      <c r="U44" s="128"/>
      <c r="V44" s="124"/>
      <c r="W44" s="124"/>
      <c r="X44" s="124"/>
      <c r="Y44" s="124"/>
      <c r="Z44" s="128"/>
      <c r="AA44" s="128"/>
      <c r="AB44" s="128"/>
      <c r="AC44" s="128"/>
      <c r="AD44" s="128"/>
      <c r="AE44" s="124"/>
      <c r="AF44" s="124"/>
      <c r="AG44" s="124"/>
    </row>
    <row r="45" spans="1:33">
      <c r="A45" s="124"/>
      <c r="B45" s="124"/>
      <c r="C45" s="124"/>
      <c r="D45" s="124"/>
      <c r="E45" s="126"/>
      <c r="F45" s="126"/>
      <c r="G45" s="126"/>
      <c r="H45" s="126"/>
      <c r="I45" s="126"/>
      <c r="J45" s="126"/>
      <c r="K45" s="124"/>
      <c r="L45" s="124">
        <f>'D1 All-State Nominations'!L47</f>
        <v>0</v>
      </c>
      <c r="M45" s="133" t="str">
        <f>'D1 All-State Nominations'!J47&amp;" "&amp;'D1 All-State Nominations'!K47</f>
        <v xml:space="preserve"> </v>
      </c>
      <c r="N45" s="124"/>
      <c r="O45" s="124"/>
      <c r="P45" s="123">
        <f t="shared" si="1"/>
        <v>0</v>
      </c>
      <c r="Q45" s="124"/>
      <c r="R45" s="128"/>
      <c r="S45" s="128"/>
      <c r="T45" s="128"/>
      <c r="U45" s="128"/>
      <c r="V45" s="124"/>
      <c r="W45" s="124"/>
      <c r="X45" s="124"/>
      <c r="Y45" s="124"/>
      <c r="Z45" s="128"/>
      <c r="AA45" s="128"/>
      <c r="AB45" s="128"/>
      <c r="AC45" s="128"/>
      <c r="AD45" s="128"/>
      <c r="AE45" s="124"/>
      <c r="AF45" s="124"/>
      <c r="AG45" s="124"/>
    </row>
    <row r="46" spans="1:33">
      <c r="A46" s="124"/>
      <c r="B46" s="124"/>
      <c r="C46" s="124"/>
      <c r="D46" s="124"/>
      <c r="E46" s="126"/>
      <c r="F46" s="126"/>
      <c r="G46" s="126"/>
      <c r="H46" s="126"/>
      <c r="I46" s="126"/>
      <c r="J46" s="126"/>
      <c r="K46" s="124"/>
      <c r="L46" s="124">
        <f>'D1 All-State Nominations'!L48</f>
        <v>0</v>
      </c>
      <c r="M46" s="133" t="str">
        <f>'D1 All-State Nominations'!J48&amp;" "&amp;'D1 All-State Nominations'!K48</f>
        <v xml:space="preserve"> </v>
      </c>
      <c r="N46" s="124"/>
      <c r="O46" s="124"/>
      <c r="P46" s="123">
        <f t="shared" si="1"/>
        <v>0</v>
      </c>
      <c r="Q46" s="124"/>
      <c r="R46" s="128"/>
      <c r="S46" s="128"/>
      <c r="T46" s="128"/>
      <c r="U46" s="128"/>
      <c r="V46" s="124"/>
      <c r="W46" s="124"/>
      <c r="X46" s="124"/>
      <c r="Y46" s="124"/>
      <c r="Z46" s="128"/>
      <c r="AA46" s="128"/>
      <c r="AB46" s="128"/>
      <c r="AC46" s="128"/>
      <c r="AD46" s="128"/>
      <c r="AE46" s="124"/>
      <c r="AF46" s="124"/>
      <c r="AG46" s="124"/>
    </row>
    <row r="47" spans="1:33">
      <c r="A47" s="124"/>
      <c r="B47" s="124"/>
      <c r="C47" s="124"/>
      <c r="D47" s="124"/>
      <c r="E47" s="126"/>
      <c r="F47" s="126"/>
      <c r="G47" s="126"/>
      <c r="H47" s="126"/>
      <c r="I47" s="126"/>
      <c r="J47" s="126"/>
      <c r="K47" s="124"/>
      <c r="L47" s="124">
        <f>'D1 All-State Nominations'!L49</f>
        <v>0</v>
      </c>
      <c r="M47" s="133" t="str">
        <f>'D1 All-State Nominations'!J49&amp;" "&amp;'D1 All-State Nominations'!K49</f>
        <v xml:space="preserve"> </v>
      </c>
      <c r="N47" s="124"/>
      <c r="O47" s="124"/>
      <c r="P47" s="123">
        <f t="shared" si="1"/>
        <v>0</v>
      </c>
      <c r="Q47" s="124"/>
      <c r="R47" s="128"/>
      <c r="S47" s="128"/>
      <c r="T47" s="128"/>
      <c r="U47" s="128"/>
      <c r="V47" s="124"/>
      <c r="W47" s="124"/>
      <c r="X47" s="124"/>
      <c r="Y47" s="124"/>
      <c r="Z47" s="128"/>
      <c r="AA47" s="128"/>
      <c r="AB47" s="128"/>
      <c r="AC47" s="128"/>
      <c r="AD47" s="128"/>
      <c r="AE47" s="124"/>
      <c r="AF47" s="124"/>
      <c r="AG47" s="124"/>
    </row>
    <row r="48" spans="1:33">
      <c r="A48" s="124"/>
      <c r="B48" s="124"/>
      <c r="C48" s="124"/>
      <c r="D48" s="124"/>
      <c r="E48" s="126"/>
      <c r="F48" s="126"/>
      <c r="G48" s="126"/>
      <c r="H48" s="126"/>
      <c r="I48" s="126"/>
      <c r="J48" s="126"/>
      <c r="K48" s="124"/>
      <c r="L48" s="124">
        <f>'D1 All-State Nominations'!L50</f>
        <v>0</v>
      </c>
      <c r="M48" s="133" t="str">
        <f>'D1 All-State Nominations'!J50&amp;" "&amp;'D1 All-State Nominations'!K50</f>
        <v xml:space="preserve"> </v>
      </c>
      <c r="N48" s="124"/>
      <c r="O48" s="124"/>
      <c r="P48" s="123">
        <f t="shared" si="1"/>
        <v>0</v>
      </c>
      <c r="Q48" s="124"/>
      <c r="R48" s="128"/>
      <c r="S48" s="128"/>
      <c r="T48" s="128"/>
      <c r="U48" s="128"/>
      <c r="V48" s="124"/>
      <c r="W48" s="124"/>
      <c r="X48" s="124"/>
      <c r="Y48" s="124"/>
      <c r="Z48" s="128"/>
      <c r="AA48" s="128"/>
      <c r="AB48" s="128"/>
      <c r="AC48" s="128"/>
      <c r="AD48" s="128"/>
      <c r="AE48" s="124"/>
      <c r="AF48" s="124"/>
      <c r="AG48" s="124"/>
    </row>
    <row r="49" spans="1:33">
      <c r="A49" s="124"/>
      <c r="B49" s="124"/>
      <c r="C49" s="124"/>
      <c r="D49" s="124"/>
      <c r="E49" s="126"/>
      <c r="F49" s="126"/>
      <c r="G49" s="126"/>
      <c r="H49" s="126"/>
      <c r="I49" s="126"/>
      <c r="J49" s="126"/>
      <c r="K49" s="124"/>
      <c r="L49" s="124"/>
      <c r="M49" s="124"/>
      <c r="N49" s="124"/>
      <c r="O49" s="124"/>
      <c r="P49" s="123">
        <f t="shared" si="1"/>
        <v>0</v>
      </c>
      <c r="Q49" s="124"/>
      <c r="R49" s="128"/>
      <c r="S49" s="128"/>
      <c r="T49" s="128"/>
      <c r="U49" s="128"/>
      <c r="V49" s="124"/>
      <c r="W49" s="124"/>
      <c r="X49" s="124"/>
      <c r="Y49" s="124"/>
      <c r="Z49" s="128"/>
      <c r="AA49" s="128"/>
      <c r="AB49" s="128"/>
      <c r="AC49" s="128"/>
      <c r="AD49" s="128"/>
      <c r="AE49" s="124"/>
      <c r="AF49" s="124"/>
      <c r="AG49" s="124"/>
    </row>
    <row r="50" spans="1:33">
      <c r="A50" s="124"/>
      <c r="B50" s="124"/>
      <c r="C50" s="124"/>
      <c r="D50" s="124"/>
      <c r="E50" s="126"/>
      <c r="F50" s="126"/>
      <c r="G50" s="126"/>
      <c r="H50" s="126"/>
      <c r="I50" s="126"/>
      <c r="J50" s="126"/>
      <c r="K50" s="124"/>
      <c r="L50" s="124"/>
      <c r="M50" s="124"/>
      <c r="N50" s="124"/>
      <c r="O50" s="124"/>
      <c r="P50" s="123">
        <f t="shared" si="1"/>
        <v>0</v>
      </c>
      <c r="Q50" s="124"/>
      <c r="R50" s="128"/>
      <c r="S50" s="128"/>
      <c r="T50" s="128"/>
      <c r="U50" s="128"/>
      <c r="V50" s="124"/>
      <c r="W50" s="124"/>
      <c r="X50" s="124"/>
      <c r="Y50" s="124"/>
      <c r="Z50" s="128"/>
      <c r="AA50" s="128"/>
      <c r="AB50" s="128"/>
      <c r="AC50" s="128"/>
      <c r="AD50" s="128"/>
      <c r="AE50" s="124"/>
      <c r="AF50" s="124"/>
      <c r="AG50" s="124"/>
    </row>
    <row r="51" spans="1:33">
      <c r="A51" s="124"/>
      <c r="B51" s="124"/>
      <c r="C51" s="124"/>
      <c r="D51" s="124"/>
      <c r="E51" s="126"/>
      <c r="F51" s="126"/>
      <c r="G51" s="126"/>
      <c r="H51" s="126"/>
      <c r="I51" s="126"/>
      <c r="J51" s="126"/>
      <c r="K51" s="124"/>
      <c r="L51" s="124"/>
      <c r="M51" s="124"/>
      <c r="N51" s="124"/>
      <c r="O51" s="124"/>
      <c r="P51" s="124"/>
      <c r="Q51" s="124"/>
      <c r="R51" s="128"/>
      <c r="S51" s="128"/>
      <c r="T51" s="128"/>
      <c r="U51" s="128"/>
      <c r="V51" s="124"/>
      <c r="W51" s="124"/>
      <c r="X51" s="124"/>
      <c r="Y51" s="124"/>
      <c r="Z51" s="128"/>
      <c r="AA51" s="128"/>
      <c r="AB51" s="128"/>
      <c r="AC51" s="128"/>
      <c r="AD51" s="128"/>
      <c r="AE51" s="124"/>
      <c r="AF51" s="124"/>
      <c r="AG51" s="124"/>
    </row>
    <row r="52" spans="1:33">
      <c r="A52" s="124"/>
      <c r="B52" s="124"/>
      <c r="C52" s="124"/>
      <c r="D52" s="124"/>
      <c r="E52" s="126"/>
      <c r="F52" s="126"/>
      <c r="G52" s="126"/>
      <c r="H52" s="126"/>
      <c r="I52" s="126"/>
      <c r="J52" s="126"/>
      <c r="K52" s="124"/>
      <c r="L52" s="124"/>
      <c r="M52" s="124"/>
      <c r="N52" s="124"/>
      <c r="O52" s="124"/>
      <c r="P52" s="124"/>
      <c r="Q52" s="124"/>
      <c r="R52" s="128"/>
      <c r="S52" s="128"/>
      <c r="T52" s="128"/>
      <c r="U52" s="128"/>
      <c r="V52" s="124"/>
      <c r="W52" s="124"/>
      <c r="X52" s="124"/>
      <c r="Y52" s="124"/>
      <c r="Z52" s="128"/>
      <c r="AA52" s="128"/>
      <c r="AB52" s="128"/>
      <c r="AC52" s="128"/>
      <c r="AD52" s="128"/>
      <c r="AE52" s="124"/>
      <c r="AF52" s="124"/>
      <c r="AG52" s="124"/>
    </row>
    <row r="53" spans="1:33">
      <c r="A53" s="124"/>
      <c r="B53" s="124"/>
      <c r="C53" s="124"/>
      <c r="D53" s="124"/>
      <c r="E53" s="126"/>
      <c r="F53" s="126"/>
      <c r="G53" s="126"/>
      <c r="H53" s="126"/>
      <c r="I53" s="126"/>
      <c r="J53" s="126"/>
      <c r="K53" s="124"/>
      <c r="L53" s="124"/>
      <c r="M53" s="124"/>
      <c r="N53" s="124"/>
      <c r="O53" s="124"/>
      <c r="P53" s="124"/>
      <c r="Q53" s="124"/>
      <c r="R53" s="128"/>
      <c r="S53" s="128"/>
      <c r="T53" s="128"/>
      <c r="U53" s="128"/>
      <c r="V53" s="124"/>
      <c r="W53" s="124"/>
      <c r="X53" s="124"/>
      <c r="Y53" s="124"/>
      <c r="Z53" s="128"/>
      <c r="AA53" s="128"/>
      <c r="AB53" s="128"/>
      <c r="AC53" s="128"/>
      <c r="AD53" s="128"/>
      <c r="AE53" s="124"/>
      <c r="AF53" s="124"/>
      <c r="AG53" s="124"/>
    </row>
    <row r="54" spans="1:33">
      <c r="A54" s="124"/>
      <c r="B54" s="124"/>
      <c r="C54" s="124"/>
      <c r="D54" s="124"/>
      <c r="E54" s="126"/>
      <c r="F54" s="126"/>
      <c r="G54" s="126"/>
      <c r="H54" s="126"/>
      <c r="I54" s="126"/>
      <c r="J54" s="126"/>
      <c r="K54" s="124"/>
      <c r="L54" s="124"/>
      <c r="M54" s="124"/>
      <c r="N54" s="124"/>
      <c r="O54" s="124"/>
      <c r="P54" s="124"/>
      <c r="Q54" s="124"/>
      <c r="R54" s="128"/>
      <c r="S54" s="128"/>
      <c r="T54" s="128"/>
      <c r="U54" s="128"/>
      <c r="V54" s="124"/>
      <c r="W54" s="124"/>
      <c r="X54" s="124"/>
      <c r="Y54" s="124"/>
      <c r="Z54" s="128"/>
      <c r="AA54" s="128"/>
      <c r="AB54" s="128"/>
      <c r="AC54" s="128"/>
      <c r="AD54" s="128"/>
      <c r="AE54" s="124"/>
      <c r="AF54" s="124"/>
      <c r="AG54" s="124"/>
    </row>
    <row r="55" spans="1:33">
      <c r="A55" s="124"/>
      <c r="B55" s="124"/>
      <c r="C55" s="124"/>
      <c r="D55" s="124"/>
      <c r="E55" s="126"/>
      <c r="F55" s="126"/>
      <c r="G55" s="126"/>
      <c r="H55" s="126"/>
      <c r="I55" s="126"/>
      <c r="J55" s="126"/>
      <c r="K55" s="124"/>
      <c r="L55" s="124"/>
      <c r="M55" s="124"/>
      <c r="N55" s="124"/>
      <c r="O55" s="124"/>
      <c r="P55" s="124"/>
      <c r="Q55" s="124"/>
      <c r="R55" s="128"/>
      <c r="S55" s="128"/>
      <c r="T55" s="128"/>
      <c r="U55" s="128"/>
      <c r="V55" s="124"/>
      <c r="W55" s="124"/>
      <c r="X55" s="124"/>
      <c r="Y55" s="124"/>
      <c r="Z55" s="128"/>
      <c r="AA55" s="128"/>
      <c r="AB55" s="128"/>
      <c r="AC55" s="128"/>
      <c r="AD55" s="128"/>
      <c r="AE55" s="124"/>
      <c r="AF55" s="124"/>
      <c r="AG55" s="124"/>
    </row>
    <row r="56" spans="1:33">
      <c r="E56" s="129"/>
      <c r="F56" s="129"/>
      <c r="G56" s="129"/>
      <c r="H56" s="129"/>
      <c r="I56" s="129"/>
      <c r="J56" s="129"/>
      <c r="R56" s="131"/>
      <c r="S56" s="131"/>
      <c r="T56" s="131"/>
      <c r="U56" s="131"/>
      <c r="Z56" s="131"/>
      <c r="AA56" s="131"/>
      <c r="AB56" s="131"/>
      <c r="AC56" s="131"/>
      <c r="AD56" s="131"/>
    </row>
    <row r="57" spans="1:33">
      <c r="E57" s="129"/>
      <c r="F57" s="129"/>
      <c r="G57" s="129"/>
      <c r="H57" s="129"/>
      <c r="I57" s="129"/>
      <c r="J57" s="129"/>
      <c r="R57" s="131"/>
      <c r="S57" s="131"/>
      <c r="T57" s="131"/>
      <c r="U57" s="131"/>
      <c r="Z57" s="131"/>
      <c r="AA57" s="131"/>
      <c r="AB57" s="131"/>
      <c r="AC57" s="131"/>
      <c r="AD57" s="131"/>
    </row>
    <row r="58" spans="1:33">
      <c r="E58" s="129"/>
      <c r="F58" s="129"/>
      <c r="G58" s="129"/>
      <c r="H58" s="129"/>
      <c r="I58" s="129"/>
      <c r="J58" s="129"/>
      <c r="R58" s="131"/>
      <c r="S58" s="131"/>
      <c r="T58" s="131"/>
      <c r="U58" s="131"/>
      <c r="Z58" s="131"/>
      <c r="AA58" s="131"/>
      <c r="AB58" s="131"/>
      <c r="AC58" s="131"/>
      <c r="AD58" s="131"/>
    </row>
    <row r="59" spans="1:33">
      <c r="E59" s="129"/>
      <c r="F59" s="129"/>
      <c r="G59" s="129"/>
      <c r="H59" s="129"/>
      <c r="I59" s="129"/>
      <c r="J59" s="129"/>
      <c r="R59" s="131"/>
      <c r="S59" s="131"/>
      <c r="T59" s="131"/>
      <c r="U59" s="131"/>
      <c r="Z59" s="131"/>
      <c r="AA59" s="131"/>
      <c r="AB59" s="131"/>
      <c r="AC59" s="131"/>
      <c r="AD59" s="131"/>
    </row>
    <row r="60" spans="1:33">
      <c r="E60" s="129"/>
      <c r="F60" s="129"/>
      <c r="G60" s="129"/>
      <c r="H60" s="129"/>
      <c r="I60" s="129"/>
      <c r="J60" s="129"/>
      <c r="R60" s="131"/>
      <c r="S60" s="131"/>
      <c r="T60" s="131"/>
      <c r="U60" s="131"/>
      <c r="Z60" s="131"/>
      <c r="AA60" s="131"/>
      <c r="AB60" s="131"/>
      <c r="AC60" s="131"/>
      <c r="AD60" s="131"/>
    </row>
    <row r="61" spans="1:33">
      <c r="E61" s="129"/>
      <c r="F61" s="129"/>
      <c r="G61" s="129"/>
      <c r="H61" s="129"/>
      <c r="I61" s="129"/>
      <c r="J61" s="129"/>
      <c r="R61" s="131"/>
      <c r="S61" s="131"/>
      <c r="T61" s="131"/>
      <c r="U61" s="131"/>
      <c r="Z61" s="131"/>
      <c r="AA61" s="131"/>
      <c r="AB61" s="131"/>
      <c r="AC61" s="131"/>
      <c r="AD61" s="131"/>
    </row>
    <row r="62" spans="1:33">
      <c r="E62" s="129"/>
      <c r="F62" s="129"/>
      <c r="G62" s="129"/>
      <c r="H62" s="129"/>
      <c r="I62" s="129"/>
      <c r="J62" s="129"/>
      <c r="R62" s="131"/>
      <c r="S62" s="131"/>
      <c r="T62" s="131"/>
      <c r="U62" s="131"/>
      <c r="Z62" s="131"/>
      <c r="AA62" s="131"/>
      <c r="AB62" s="131"/>
      <c r="AC62" s="131"/>
      <c r="AD62" s="131"/>
    </row>
    <row r="63" spans="1:33">
      <c r="E63" s="129"/>
      <c r="F63" s="129"/>
      <c r="G63" s="129"/>
      <c r="H63" s="129"/>
      <c r="I63" s="129"/>
      <c r="J63" s="129"/>
      <c r="R63" s="131"/>
      <c r="S63" s="131"/>
      <c r="T63" s="131"/>
      <c r="U63" s="131"/>
      <c r="Z63" s="131"/>
      <c r="AA63" s="131"/>
      <c r="AB63" s="131"/>
      <c r="AC63" s="131"/>
      <c r="AD63" s="131"/>
    </row>
    <row r="64" spans="1:33">
      <c r="E64" s="129"/>
      <c r="F64" s="129"/>
      <c r="G64" s="129"/>
      <c r="H64" s="129"/>
      <c r="I64" s="129"/>
      <c r="J64" s="129"/>
      <c r="R64" s="131"/>
      <c r="S64" s="131"/>
      <c r="T64" s="131"/>
      <c r="U64" s="131"/>
      <c r="Z64" s="131"/>
      <c r="AA64" s="131"/>
      <c r="AB64" s="131"/>
      <c r="AC64" s="131"/>
      <c r="AD64" s="131"/>
    </row>
    <row r="65" spans="5:30">
      <c r="E65" s="129"/>
      <c r="F65" s="129"/>
      <c r="G65" s="129"/>
      <c r="H65" s="129"/>
      <c r="I65" s="129"/>
      <c r="J65" s="129"/>
      <c r="R65" s="131"/>
      <c r="S65" s="131"/>
      <c r="T65" s="131"/>
      <c r="U65" s="131"/>
      <c r="Z65" s="131"/>
      <c r="AA65" s="131"/>
      <c r="AB65" s="131"/>
      <c r="AC65" s="131"/>
      <c r="AD65" s="131"/>
    </row>
    <row r="66" spans="5:30">
      <c r="E66" s="129"/>
      <c r="F66" s="129"/>
      <c r="G66" s="129"/>
      <c r="H66" s="129"/>
      <c r="I66" s="129"/>
      <c r="J66" s="129"/>
      <c r="R66" s="131"/>
      <c r="S66" s="131"/>
      <c r="T66" s="131"/>
      <c r="U66" s="131"/>
      <c r="Z66" s="131"/>
      <c r="AA66" s="131"/>
      <c r="AB66" s="131"/>
      <c r="AC66" s="131"/>
      <c r="AD66" s="131"/>
    </row>
    <row r="67" spans="5:30">
      <c r="E67" s="129"/>
      <c r="F67" s="129"/>
      <c r="G67" s="129"/>
      <c r="H67" s="129"/>
      <c r="I67" s="129"/>
      <c r="J67" s="129"/>
      <c r="R67" s="131"/>
      <c r="S67" s="131"/>
      <c r="T67" s="131"/>
      <c r="U67" s="131"/>
      <c r="Z67" s="131"/>
      <c r="AA67" s="131"/>
      <c r="AB67" s="131"/>
      <c r="AC67" s="131"/>
      <c r="AD67" s="131"/>
    </row>
    <row r="68" spans="5:30">
      <c r="E68" s="129"/>
      <c r="F68" s="129"/>
      <c r="G68" s="129"/>
      <c r="H68" s="129"/>
      <c r="I68" s="129"/>
      <c r="J68" s="129"/>
      <c r="R68" s="131"/>
      <c r="S68" s="131"/>
      <c r="T68" s="131"/>
      <c r="U68" s="131"/>
      <c r="Z68" s="131"/>
      <c r="AA68" s="131"/>
      <c r="AB68" s="131"/>
      <c r="AC68" s="131"/>
      <c r="AD68" s="131"/>
    </row>
    <row r="69" spans="5:30">
      <c r="E69" s="129"/>
      <c r="F69" s="129"/>
      <c r="G69" s="129"/>
      <c r="H69" s="129"/>
      <c r="I69" s="129"/>
      <c r="J69" s="129"/>
      <c r="R69" s="131"/>
      <c r="S69" s="131"/>
      <c r="T69" s="131"/>
      <c r="U69" s="131"/>
      <c r="Z69" s="131"/>
      <c r="AA69" s="131"/>
      <c r="AB69" s="131"/>
      <c r="AC69" s="131"/>
      <c r="AD69" s="131"/>
    </row>
    <row r="70" spans="5:30">
      <c r="E70" s="129"/>
      <c r="F70" s="129"/>
      <c r="G70" s="129"/>
      <c r="H70" s="129"/>
      <c r="I70" s="129"/>
      <c r="J70" s="129"/>
      <c r="R70" s="131"/>
      <c r="S70" s="131"/>
      <c r="T70" s="131"/>
      <c r="U70" s="131"/>
      <c r="Z70" s="131"/>
      <c r="AA70" s="131"/>
      <c r="AB70" s="131"/>
      <c r="AC70" s="131"/>
      <c r="AD70" s="131"/>
    </row>
    <row r="71" spans="5:30">
      <c r="E71" s="129"/>
      <c r="F71" s="129"/>
      <c r="G71" s="129"/>
      <c r="H71" s="129"/>
      <c r="I71" s="129"/>
      <c r="J71" s="129"/>
      <c r="R71" s="131"/>
      <c r="S71" s="131"/>
      <c r="T71" s="131"/>
      <c r="U71" s="131"/>
      <c r="Z71" s="131"/>
      <c r="AA71" s="131"/>
      <c r="AB71" s="131"/>
      <c r="AC71" s="131"/>
      <c r="AD71" s="131"/>
    </row>
    <row r="72" spans="5:30">
      <c r="E72" s="129"/>
      <c r="F72" s="129"/>
      <c r="G72" s="129"/>
      <c r="H72" s="129"/>
      <c r="I72" s="129"/>
      <c r="J72" s="129"/>
      <c r="R72" s="131"/>
      <c r="S72" s="131"/>
      <c r="T72" s="131"/>
      <c r="U72" s="131"/>
      <c r="Z72" s="131"/>
      <c r="AA72" s="131"/>
      <c r="AB72" s="131"/>
      <c r="AC72" s="131"/>
      <c r="AD72" s="131"/>
    </row>
    <row r="73" spans="5:30">
      <c r="E73" s="129"/>
      <c r="F73" s="129"/>
      <c r="G73" s="129"/>
      <c r="H73" s="129"/>
      <c r="I73" s="129"/>
      <c r="J73" s="129"/>
      <c r="R73" s="131"/>
      <c r="S73" s="131"/>
      <c r="T73" s="131"/>
      <c r="U73" s="131"/>
      <c r="Z73" s="131"/>
      <c r="AA73" s="131"/>
      <c r="AB73" s="131"/>
      <c r="AC73" s="131"/>
      <c r="AD73" s="131"/>
    </row>
    <row r="74" spans="5:30">
      <c r="E74" s="129"/>
      <c r="F74" s="129"/>
      <c r="G74" s="129"/>
      <c r="H74" s="129"/>
      <c r="I74" s="129"/>
      <c r="J74" s="129"/>
      <c r="R74" s="131"/>
      <c r="S74" s="131"/>
      <c r="T74" s="131"/>
      <c r="U74" s="131"/>
      <c r="Z74" s="131"/>
      <c r="AA74" s="131"/>
      <c r="AB74" s="131"/>
      <c r="AC74" s="131"/>
      <c r="AD74" s="131"/>
    </row>
    <row r="75" spans="5:30">
      <c r="E75" s="129"/>
      <c r="F75" s="129"/>
      <c r="G75" s="129"/>
      <c r="H75" s="129"/>
      <c r="I75" s="129"/>
      <c r="J75" s="129"/>
      <c r="R75" s="131"/>
      <c r="S75" s="131"/>
      <c r="T75" s="131"/>
      <c r="U75" s="131"/>
      <c r="Z75" s="131"/>
      <c r="AA75" s="131"/>
      <c r="AB75" s="131"/>
      <c r="AC75" s="131"/>
      <c r="AD75" s="131"/>
    </row>
    <row r="76" spans="5:30">
      <c r="E76" s="129"/>
      <c r="F76" s="129"/>
      <c r="G76" s="129"/>
      <c r="H76" s="129"/>
      <c r="I76" s="129"/>
      <c r="J76" s="129"/>
      <c r="R76" s="131"/>
      <c r="S76" s="131"/>
      <c r="T76" s="131"/>
      <c r="U76" s="131"/>
      <c r="Z76" s="131"/>
      <c r="AA76" s="131"/>
      <c r="AB76" s="131"/>
      <c r="AC76" s="131"/>
      <c r="AD76" s="131"/>
    </row>
    <row r="77" spans="5:30">
      <c r="E77" s="129"/>
      <c r="F77" s="129"/>
      <c r="G77" s="129"/>
      <c r="H77" s="129"/>
      <c r="I77" s="129"/>
      <c r="J77" s="129"/>
      <c r="R77" s="131"/>
      <c r="S77" s="131"/>
      <c r="T77" s="131"/>
      <c r="U77" s="131"/>
      <c r="Z77" s="131"/>
      <c r="AA77" s="131"/>
      <c r="AB77" s="131"/>
      <c r="AC77" s="131"/>
      <c r="AD77" s="131"/>
    </row>
    <row r="78" spans="5:30">
      <c r="E78" s="129"/>
      <c r="F78" s="129"/>
      <c r="G78" s="129"/>
      <c r="H78" s="129"/>
      <c r="I78" s="129"/>
      <c r="J78" s="129"/>
      <c r="R78" s="131"/>
      <c r="S78" s="131"/>
      <c r="T78" s="131"/>
      <c r="U78" s="131"/>
      <c r="Z78" s="131"/>
      <c r="AA78" s="131"/>
      <c r="AB78" s="131"/>
      <c r="AC78" s="131"/>
      <c r="AD78" s="131"/>
    </row>
    <row r="79" spans="5:30">
      <c r="E79" s="129"/>
      <c r="F79" s="129"/>
      <c r="G79" s="129"/>
      <c r="H79" s="129"/>
      <c r="I79" s="129"/>
      <c r="J79" s="129"/>
      <c r="R79" s="131"/>
      <c r="S79" s="131"/>
      <c r="T79" s="131"/>
      <c r="U79" s="131"/>
      <c r="Z79" s="131"/>
      <c r="AA79" s="131"/>
      <c r="AB79" s="131"/>
      <c r="AC79" s="131"/>
      <c r="AD79" s="131"/>
    </row>
    <row r="80" spans="5:30">
      <c r="E80" s="129"/>
      <c r="F80" s="129"/>
      <c r="G80" s="129"/>
      <c r="H80" s="129"/>
      <c r="I80" s="129"/>
      <c r="J80" s="129"/>
      <c r="R80" s="131"/>
      <c r="S80" s="131"/>
      <c r="T80" s="131"/>
      <c r="U80" s="131"/>
      <c r="Z80" s="131"/>
      <c r="AA80" s="131"/>
      <c r="AB80" s="131"/>
      <c r="AC80" s="131"/>
      <c r="AD80" s="131"/>
    </row>
    <row r="81" spans="5:30">
      <c r="E81" s="129"/>
      <c r="F81" s="129"/>
      <c r="G81" s="129"/>
      <c r="H81" s="129"/>
      <c r="I81" s="129"/>
      <c r="J81" s="129"/>
      <c r="R81" s="131"/>
      <c r="S81" s="131"/>
      <c r="T81" s="131"/>
      <c r="U81" s="131"/>
      <c r="Z81" s="131"/>
      <c r="AA81" s="131"/>
      <c r="AB81" s="131"/>
      <c r="AC81" s="131"/>
      <c r="AD81" s="131"/>
    </row>
    <row r="82" spans="5:30">
      <c r="E82" s="129"/>
      <c r="F82" s="129"/>
      <c r="G82" s="129"/>
      <c r="H82" s="129"/>
      <c r="I82" s="129"/>
      <c r="J82" s="129"/>
      <c r="R82" s="131"/>
      <c r="S82" s="131"/>
      <c r="T82" s="131"/>
      <c r="U82" s="131"/>
      <c r="Z82" s="131"/>
      <c r="AA82" s="131"/>
      <c r="AB82" s="131"/>
      <c r="AC82" s="131"/>
      <c r="AD82" s="131"/>
    </row>
    <row r="83" spans="5:30">
      <c r="E83" s="129"/>
      <c r="F83" s="129"/>
      <c r="G83" s="129"/>
      <c r="H83" s="129"/>
      <c r="I83" s="129"/>
      <c r="J83" s="129"/>
      <c r="R83" s="131"/>
      <c r="S83" s="131"/>
      <c r="T83" s="131"/>
      <c r="U83" s="131"/>
      <c r="Z83" s="131"/>
      <c r="AA83" s="131"/>
      <c r="AB83" s="131"/>
      <c r="AC83" s="131"/>
      <c r="AD83" s="131"/>
    </row>
    <row r="84" spans="5:30">
      <c r="E84" s="129"/>
      <c r="F84" s="129"/>
      <c r="G84" s="129"/>
      <c r="H84" s="129"/>
      <c r="I84" s="129"/>
      <c r="J84" s="129"/>
      <c r="R84" s="131"/>
      <c r="S84" s="131"/>
      <c r="T84" s="131"/>
      <c r="U84" s="131"/>
      <c r="Z84" s="131"/>
      <c r="AA84" s="131"/>
      <c r="AB84" s="131"/>
      <c r="AC84" s="131"/>
      <c r="AD84" s="131"/>
    </row>
    <row r="85" spans="5:30">
      <c r="E85" s="129"/>
      <c r="F85" s="129"/>
      <c r="G85" s="129"/>
      <c r="H85" s="129"/>
      <c r="I85" s="129"/>
      <c r="J85" s="129"/>
      <c r="R85" s="131"/>
      <c r="S85" s="131"/>
      <c r="T85" s="131"/>
      <c r="U85" s="131"/>
      <c r="Z85" s="131"/>
      <c r="AA85" s="131"/>
      <c r="AB85" s="131"/>
      <c r="AC85" s="131"/>
      <c r="AD85" s="131"/>
    </row>
    <row r="86" spans="5:30">
      <c r="E86" s="129"/>
      <c r="F86" s="129"/>
      <c r="G86" s="129"/>
      <c r="H86" s="129"/>
      <c r="I86" s="129"/>
      <c r="J86" s="129"/>
      <c r="R86" s="131"/>
      <c r="S86" s="131"/>
      <c r="T86" s="131"/>
      <c r="U86" s="131"/>
      <c r="Z86" s="131"/>
      <c r="AA86" s="131"/>
      <c r="AB86" s="131"/>
      <c r="AC86" s="131"/>
      <c r="AD86" s="131"/>
    </row>
    <row r="87" spans="5:30">
      <c r="E87" s="129"/>
      <c r="F87" s="129"/>
      <c r="G87" s="129"/>
      <c r="H87" s="129"/>
      <c r="I87" s="129"/>
      <c r="J87" s="129"/>
      <c r="R87" s="131"/>
      <c r="S87" s="131"/>
      <c r="T87" s="131"/>
      <c r="U87" s="131"/>
      <c r="Z87" s="131"/>
      <c r="AA87" s="131"/>
      <c r="AB87" s="131"/>
      <c r="AC87" s="131"/>
      <c r="AD87" s="131"/>
    </row>
    <row r="88" spans="5:30">
      <c r="E88" s="129"/>
      <c r="F88" s="129"/>
      <c r="G88" s="129"/>
      <c r="H88" s="129"/>
      <c r="I88" s="129"/>
      <c r="J88" s="129"/>
      <c r="R88" s="131"/>
      <c r="S88" s="131"/>
      <c r="T88" s="131"/>
      <c r="U88" s="131"/>
      <c r="Z88" s="131"/>
      <c r="AA88" s="131"/>
      <c r="AB88" s="131"/>
      <c r="AC88" s="131"/>
      <c r="AD88" s="131"/>
    </row>
    <row r="89" spans="5:30">
      <c r="E89" s="129"/>
      <c r="F89" s="129"/>
      <c r="G89" s="129"/>
      <c r="H89" s="129"/>
      <c r="I89" s="129"/>
      <c r="J89" s="129"/>
      <c r="R89" s="131"/>
      <c r="S89" s="131"/>
      <c r="T89" s="131"/>
      <c r="U89" s="131"/>
      <c r="Z89" s="131"/>
      <c r="AA89" s="131"/>
      <c r="AB89" s="131"/>
      <c r="AC89" s="131"/>
      <c r="AD89" s="131"/>
    </row>
    <row r="90" spans="5:30">
      <c r="E90" s="129"/>
      <c r="F90" s="129"/>
      <c r="G90" s="129"/>
      <c r="H90" s="129"/>
      <c r="I90" s="129"/>
      <c r="J90" s="129"/>
      <c r="R90" s="131"/>
      <c r="S90" s="131"/>
      <c r="T90" s="131"/>
      <c r="U90" s="131"/>
      <c r="Z90" s="131"/>
      <c r="AA90" s="131"/>
      <c r="AB90" s="131"/>
      <c r="AC90" s="131"/>
      <c r="AD90" s="131"/>
    </row>
    <row r="91" spans="5:30">
      <c r="E91" s="129"/>
      <c r="F91" s="129"/>
      <c r="G91" s="129"/>
      <c r="H91" s="129"/>
      <c r="I91" s="129"/>
      <c r="J91" s="129"/>
      <c r="R91" s="131"/>
      <c r="S91" s="131"/>
      <c r="T91" s="131"/>
      <c r="U91" s="131"/>
      <c r="Z91" s="131"/>
      <c r="AA91" s="131"/>
      <c r="AB91" s="131"/>
      <c r="AC91" s="131"/>
      <c r="AD91" s="131"/>
    </row>
    <row r="92" spans="5:30">
      <c r="E92" s="129"/>
      <c r="F92" s="129"/>
      <c r="G92" s="129"/>
      <c r="H92" s="129"/>
      <c r="I92" s="129"/>
      <c r="J92" s="129"/>
      <c r="R92" s="131"/>
      <c r="S92" s="131"/>
      <c r="T92" s="131"/>
      <c r="U92" s="131"/>
      <c r="Z92" s="131"/>
      <c r="AA92" s="131"/>
      <c r="AB92" s="131"/>
      <c r="AC92" s="131"/>
      <c r="AD92" s="131"/>
    </row>
    <row r="93" spans="5:30">
      <c r="E93" s="129"/>
      <c r="F93" s="129"/>
      <c r="G93" s="129"/>
      <c r="H93" s="129"/>
      <c r="I93" s="129"/>
      <c r="J93" s="129"/>
      <c r="R93" s="131"/>
      <c r="S93" s="131"/>
      <c r="T93" s="131"/>
      <c r="U93" s="131"/>
      <c r="Z93" s="131"/>
      <c r="AA93" s="131"/>
      <c r="AB93" s="131"/>
      <c r="AC93" s="131"/>
      <c r="AD93" s="131"/>
    </row>
    <row r="94" spans="5:30">
      <c r="E94" s="129"/>
      <c r="F94" s="129"/>
      <c r="G94" s="129"/>
      <c r="H94" s="129"/>
      <c r="I94" s="129"/>
      <c r="J94" s="129"/>
      <c r="R94" s="131"/>
      <c r="S94" s="131"/>
      <c r="T94" s="131"/>
      <c r="U94" s="131"/>
      <c r="Z94" s="131"/>
      <c r="AA94" s="131"/>
      <c r="AB94" s="131"/>
      <c r="AC94" s="131"/>
      <c r="AD94" s="131"/>
    </row>
    <row r="95" spans="5:30">
      <c r="E95" s="129"/>
      <c r="F95" s="129"/>
      <c r="G95" s="129"/>
      <c r="H95" s="129"/>
      <c r="I95" s="129"/>
      <c r="J95" s="129"/>
      <c r="R95" s="131"/>
      <c r="S95" s="131"/>
      <c r="T95" s="131"/>
      <c r="U95" s="131"/>
      <c r="Z95" s="131"/>
      <c r="AA95" s="131"/>
      <c r="AB95" s="131"/>
      <c r="AC95" s="131"/>
      <c r="AD95" s="131"/>
    </row>
    <row r="96" spans="5:30">
      <c r="E96" s="129"/>
      <c r="F96" s="129"/>
      <c r="G96" s="129"/>
      <c r="H96" s="129"/>
      <c r="I96" s="129"/>
      <c r="J96" s="129"/>
      <c r="R96" s="131"/>
      <c r="S96" s="131"/>
      <c r="T96" s="131"/>
      <c r="U96" s="131"/>
      <c r="Z96" s="131"/>
      <c r="AA96" s="131"/>
      <c r="AB96" s="131"/>
      <c r="AC96" s="131"/>
      <c r="AD96" s="131"/>
    </row>
    <row r="97" spans="5:30">
      <c r="E97" s="129"/>
      <c r="F97" s="129"/>
      <c r="G97" s="129"/>
      <c r="H97" s="129"/>
      <c r="I97" s="129"/>
      <c r="J97" s="129"/>
      <c r="R97" s="131"/>
      <c r="S97" s="131"/>
      <c r="T97" s="131"/>
      <c r="U97" s="131"/>
      <c r="Z97" s="131"/>
      <c r="AA97" s="131"/>
      <c r="AB97" s="131"/>
      <c r="AC97" s="131"/>
      <c r="AD97" s="131"/>
    </row>
    <row r="98" spans="5:30">
      <c r="E98" s="129"/>
      <c r="F98" s="129"/>
      <c r="G98" s="129"/>
      <c r="H98" s="129"/>
      <c r="I98" s="129"/>
      <c r="J98" s="129"/>
      <c r="R98" s="131"/>
      <c r="S98" s="131"/>
      <c r="T98" s="131"/>
      <c r="U98" s="131"/>
      <c r="Z98" s="131"/>
      <c r="AA98" s="131"/>
      <c r="AB98" s="131"/>
      <c r="AC98" s="131"/>
      <c r="AD98" s="131"/>
    </row>
    <row r="99" spans="5:30">
      <c r="E99" s="129"/>
      <c r="F99" s="129"/>
      <c r="G99" s="129"/>
      <c r="H99" s="129"/>
      <c r="I99" s="129"/>
      <c r="J99" s="129"/>
      <c r="R99" s="131"/>
      <c r="S99" s="131"/>
      <c r="T99" s="131"/>
      <c r="U99" s="131"/>
      <c r="Z99" s="131"/>
      <c r="AA99" s="131"/>
      <c r="AB99" s="131"/>
      <c r="AC99" s="131"/>
      <c r="AD99" s="131"/>
    </row>
    <row r="100" spans="5:30">
      <c r="E100" s="129"/>
      <c r="F100" s="129"/>
      <c r="G100" s="129"/>
      <c r="H100" s="129"/>
      <c r="I100" s="129"/>
      <c r="J100" s="129"/>
      <c r="R100" s="131"/>
      <c r="S100" s="131"/>
      <c r="T100" s="131"/>
      <c r="U100" s="131"/>
      <c r="Z100" s="131"/>
      <c r="AA100" s="131"/>
      <c r="AB100" s="131"/>
      <c r="AC100" s="131"/>
      <c r="AD100" s="131"/>
    </row>
    <row r="101" spans="5:30">
      <c r="E101" s="129"/>
      <c r="F101" s="129"/>
      <c r="G101" s="129"/>
      <c r="H101" s="129"/>
      <c r="I101" s="129"/>
      <c r="J101" s="129"/>
      <c r="R101" s="131"/>
      <c r="S101" s="131"/>
      <c r="T101" s="131"/>
      <c r="U101" s="131"/>
      <c r="Z101" s="131"/>
      <c r="AA101" s="131"/>
      <c r="AB101" s="131"/>
      <c r="AC101" s="131"/>
      <c r="AD101" s="131"/>
    </row>
    <row r="102" spans="5:30">
      <c r="E102" s="129"/>
      <c r="F102" s="129"/>
      <c r="G102" s="129"/>
      <c r="H102" s="129"/>
      <c r="I102" s="129"/>
      <c r="J102" s="129"/>
      <c r="R102" s="131"/>
      <c r="S102" s="131"/>
      <c r="T102" s="131"/>
      <c r="U102" s="131"/>
      <c r="Z102" s="131"/>
      <c r="AA102" s="131"/>
      <c r="AB102" s="131"/>
      <c r="AC102" s="131"/>
      <c r="AD102" s="131"/>
    </row>
    <row r="103" spans="5:30">
      <c r="E103" s="129"/>
      <c r="F103" s="129"/>
      <c r="G103" s="129"/>
      <c r="H103" s="129"/>
      <c r="I103" s="129"/>
      <c r="J103" s="129"/>
      <c r="R103" s="131"/>
      <c r="S103" s="131"/>
      <c r="T103" s="131"/>
      <c r="U103" s="131"/>
      <c r="Z103" s="131"/>
      <c r="AA103" s="131"/>
      <c r="AB103" s="131"/>
      <c r="AC103" s="131"/>
      <c r="AD103" s="131"/>
    </row>
    <row r="104" spans="5:30">
      <c r="E104" s="129"/>
      <c r="F104" s="129"/>
      <c r="G104" s="129"/>
      <c r="H104" s="129"/>
      <c r="I104" s="129"/>
      <c r="J104" s="129"/>
      <c r="R104" s="131"/>
      <c r="S104" s="131"/>
      <c r="T104" s="131"/>
      <c r="U104" s="131"/>
      <c r="Z104" s="131"/>
      <c r="AA104" s="131"/>
      <c r="AB104" s="131"/>
      <c r="AC104" s="131"/>
      <c r="AD104" s="131"/>
    </row>
    <row r="105" spans="5:30">
      <c r="E105" s="129"/>
      <c r="F105" s="129"/>
      <c r="G105" s="129"/>
      <c r="H105" s="129"/>
      <c r="I105" s="129"/>
      <c r="J105" s="129"/>
      <c r="R105" s="131"/>
      <c r="S105" s="131"/>
      <c r="T105" s="131"/>
      <c r="U105" s="131"/>
      <c r="Z105" s="131"/>
      <c r="AA105" s="131"/>
      <c r="AB105" s="131"/>
      <c r="AC105" s="131"/>
      <c r="AD105" s="131"/>
    </row>
    <row r="106" spans="5:30">
      <c r="E106" s="129"/>
      <c r="F106" s="129"/>
      <c r="G106" s="129"/>
      <c r="H106" s="129"/>
      <c r="I106" s="129"/>
      <c r="J106" s="129"/>
      <c r="R106" s="131"/>
      <c r="S106" s="131"/>
      <c r="T106" s="131"/>
      <c r="U106" s="131"/>
      <c r="Z106" s="131"/>
      <c r="AA106" s="131"/>
      <c r="AB106" s="131"/>
      <c r="AC106" s="131"/>
      <c r="AD106" s="131"/>
    </row>
    <row r="107" spans="5:30">
      <c r="E107" s="129"/>
      <c r="F107" s="129"/>
      <c r="G107" s="129"/>
      <c r="H107" s="129"/>
      <c r="I107" s="129"/>
      <c r="J107" s="129"/>
      <c r="R107" s="131"/>
      <c r="S107" s="131"/>
      <c r="T107" s="131"/>
      <c r="U107" s="131"/>
      <c r="Z107" s="131"/>
      <c r="AA107" s="131"/>
      <c r="AB107" s="131"/>
      <c r="AC107" s="131"/>
      <c r="AD107" s="131"/>
    </row>
    <row r="108" spans="5:30">
      <c r="E108" s="129"/>
      <c r="F108" s="129"/>
      <c r="G108" s="129"/>
      <c r="H108" s="129"/>
      <c r="I108" s="129"/>
      <c r="J108" s="129"/>
      <c r="R108" s="131"/>
      <c r="S108" s="131"/>
      <c r="T108" s="131"/>
      <c r="U108" s="131"/>
      <c r="Z108" s="131"/>
      <c r="AA108" s="131"/>
      <c r="AB108" s="131"/>
      <c r="AC108" s="131"/>
      <c r="AD108" s="131"/>
    </row>
    <row r="109" spans="5:30">
      <c r="E109" s="129"/>
      <c r="F109" s="129"/>
      <c r="G109" s="129"/>
      <c r="H109" s="129"/>
      <c r="I109" s="129"/>
      <c r="J109" s="129"/>
      <c r="R109" s="131"/>
      <c r="S109" s="131"/>
      <c r="T109" s="131"/>
      <c r="U109" s="131"/>
      <c r="Z109" s="131"/>
      <c r="AA109" s="131"/>
      <c r="AB109" s="131"/>
      <c r="AC109" s="131"/>
      <c r="AD109" s="131"/>
    </row>
    <row r="110" spans="5:30">
      <c r="E110" s="129"/>
      <c r="F110" s="129"/>
      <c r="G110" s="129"/>
      <c r="H110" s="129"/>
      <c r="I110" s="129"/>
      <c r="J110" s="129"/>
      <c r="R110" s="131"/>
      <c r="S110" s="131"/>
      <c r="T110" s="131"/>
      <c r="U110" s="131"/>
      <c r="Z110" s="131"/>
      <c r="AA110" s="131"/>
      <c r="AB110" s="131"/>
      <c r="AC110" s="131"/>
      <c r="AD110" s="131"/>
    </row>
    <row r="111" spans="5:30">
      <c r="E111" s="129"/>
      <c r="F111" s="129"/>
      <c r="G111" s="129"/>
      <c r="H111" s="129"/>
      <c r="I111" s="129"/>
      <c r="J111" s="129"/>
      <c r="R111" s="131"/>
      <c r="S111" s="131"/>
      <c r="T111" s="131"/>
      <c r="U111" s="131"/>
      <c r="Z111" s="131"/>
      <c r="AA111" s="131"/>
      <c r="AB111" s="131"/>
      <c r="AC111" s="131"/>
      <c r="AD111" s="131"/>
    </row>
    <row r="112" spans="5:30">
      <c r="E112" s="129"/>
      <c r="F112" s="129"/>
      <c r="G112" s="129"/>
      <c r="H112" s="129"/>
      <c r="I112" s="129"/>
      <c r="J112" s="129"/>
      <c r="R112" s="131"/>
      <c r="S112" s="131"/>
      <c r="T112" s="131"/>
      <c r="U112" s="131"/>
      <c r="Z112" s="131"/>
      <c r="AA112" s="131"/>
      <c r="AB112" s="131"/>
      <c r="AC112" s="131"/>
      <c r="AD112" s="131"/>
    </row>
    <row r="113" spans="5:30">
      <c r="E113" s="129"/>
      <c r="F113" s="129"/>
      <c r="G113" s="129"/>
      <c r="H113" s="129"/>
      <c r="I113" s="129"/>
      <c r="J113" s="129"/>
      <c r="R113" s="131"/>
      <c r="S113" s="131"/>
      <c r="T113" s="131"/>
      <c r="U113" s="131"/>
      <c r="Z113" s="131"/>
      <c r="AA113" s="131"/>
      <c r="AB113" s="131"/>
      <c r="AC113" s="131"/>
      <c r="AD113" s="131"/>
    </row>
    <row r="114" spans="5:30">
      <c r="E114" s="129"/>
      <c r="F114" s="129"/>
      <c r="G114" s="129"/>
      <c r="H114" s="129"/>
      <c r="I114" s="129"/>
      <c r="J114" s="129"/>
      <c r="R114" s="131"/>
      <c r="S114" s="131"/>
      <c r="T114" s="131"/>
      <c r="U114" s="131"/>
      <c r="Z114" s="131"/>
      <c r="AA114" s="131"/>
      <c r="AB114" s="131"/>
      <c r="AC114" s="131"/>
      <c r="AD114" s="131"/>
    </row>
    <row r="115" spans="5:30">
      <c r="E115" s="129"/>
      <c r="F115" s="129"/>
      <c r="G115" s="129"/>
      <c r="H115" s="129"/>
      <c r="I115" s="129"/>
      <c r="J115" s="129"/>
      <c r="R115" s="131"/>
      <c r="S115" s="131"/>
      <c r="T115" s="131"/>
      <c r="U115" s="131"/>
      <c r="Z115" s="131"/>
      <c r="AA115" s="131"/>
      <c r="AB115" s="131"/>
      <c r="AC115" s="131"/>
      <c r="AD115" s="131"/>
    </row>
    <row r="116" spans="5:30">
      <c r="E116" s="129"/>
      <c r="F116" s="129"/>
      <c r="G116" s="129"/>
      <c r="H116" s="129"/>
      <c r="I116" s="129"/>
      <c r="J116" s="129"/>
      <c r="R116" s="131"/>
      <c r="S116" s="131"/>
      <c r="T116" s="131"/>
      <c r="U116" s="131"/>
      <c r="Z116" s="131"/>
      <c r="AA116" s="131"/>
      <c r="AB116" s="131"/>
      <c r="AC116" s="131"/>
      <c r="AD116" s="131"/>
    </row>
    <row r="117" spans="5:30">
      <c r="E117" s="129"/>
      <c r="F117" s="129"/>
      <c r="G117" s="129"/>
      <c r="H117" s="129"/>
      <c r="I117" s="129"/>
      <c r="J117" s="129"/>
      <c r="R117" s="131"/>
      <c r="S117" s="131"/>
      <c r="T117" s="131"/>
      <c r="U117" s="131"/>
      <c r="Z117" s="131"/>
      <c r="AA117" s="131"/>
      <c r="AB117" s="131"/>
      <c r="AC117" s="131"/>
      <c r="AD117" s="131"/>
    </row>
    <row r="118" spans="5:30">
      <c r="E118" s="129"/>
      <c r="F118" s="129"/>
      <c r="G118" s="129"/>
      <c r="H118" s="129"/>
      <c r="I118" s="129"/>
      <c r="J118" s="129"/>
      <c r="R118" s="131"/>
      <c r="S118" s="131"/>
      <c r="T118" s="131"/>
      <c r="U118" s="131"/>
      <c r="Z118" s="131"/>
      <c r="AA118" s="131"/>
      <c r="AB118" s="131"/>
      <c r="AC118" s="131"/>
      <c r="AD118" s="131"/>
    </row>
    <row r="119" spans="5:30">
      <c r="E119" s="129"/>
      <c r="F119" s="129"/>
      <c r="G119" s="129"/>
      <c r="H119" s="129"/>
      <c r="I119" s="129"/>
      <c r="J119" s="129"/>
      <c r="R119" s="131"/>
      <c r="S119" s="131"/>
      <c r="T119" s="131"/>
      <c r="U119" s="131"/>
      <c r="Z119" s="131"/>
      <c r="AA119" s="131"/>
      <c r="AB119" s="131"/>
      <c r="AC119" s="131"/>
      <c r="AD119" s="131"/>
    </row>
    <row r="120" spans="5:30">
      <c r="E120" s="129"/>
      <c r="F120" s="129"/>
      <c r="G120" s="129"/>
      <c r="H120" s="129"/>
      <c r="I120" s="129"/>
      <c r="J120" s="129"/>
      <c r="R120" s="131"/>
      <c r="S120" s="131"/>
      <c r="T120" s="131"/>
      <c r="U120" s="131"/>
      <c r="Z120" s="131"/>
      <c r="AA120" s="131"/>
      <c r="AB120" s="131"/>
      <c r="AC120" s="131"/>
      <c r="AD120" s="131"/>
    </row>
    <row r="121" spans="5:30">
      <c r="E121" s="129"/>
      <c r="F121" s="129"/>
      <c r="G121" s="129"/>
      <c r="H121" s="129"/>
      <c r="I121" s="129"/>
      <c r="J121" s="129"/>
      <c r="R121" s="131"/>
      <c r="S121" s="131"/>
      <c r="T121" s="131"/>
      <c r="U121" s="131"/>
      <c r="Z121" s="131"/>
      <c r="AA121" s="131"/>
      <c r="AB121" s="131"/>
      <c r="AC121" s="131"/>
      <c r="AD121" s="131"/>
    </row>
    <row r="122" spans="5:30">
      <c r="E122" s="129"/>
      <c r="F122" s="129"/>
      <c r="G122" s="129"/>
      <c r="H122" s="129"/>
      <c r="I122" s="129"/>
      <c r="J122" s="129"/>
      <c r="R122" s="131"/>
      <c r="S122" s="131"/>
      <c r="T122" s="131"/>
      <c r="U122" s="131"/>
      <c r="Z122" s="131"/>
      <c r="AA122" s="131"/>
      <c r="AB122" s="131"/>
      <c r="AC122" s="131"/>
      <c r="AD122" s="131"/>
    </row>
    <row r="123" spans="5:30">
      <c r="E123" s="129"/>
      <c r="F123" s="129"/>
      <c r="G123" s="129"/>
      <c r="H123" s="129"/>
      <c r="I123" s="129"/>
      <c r="J123" s="129"/>
      <c r="R123" s="131"/>
      <c r="S123" s="131"/>
      <c r="T123" s="131"/>
      <c r="U123" s="131"/>
      <c r="Z123" s="131"/>
      <c r="AA123" s="131"/>
      <c r="AB123" s="131"/>
      <c r="AC123" s="131"/>
      <c r="AD123" s="131"/>
    </row>
    <row r="124" spans="5:30">
      <c r="E124" s="129"/>
      <c r="F124" s="129"/>
      <c r="G124" s="129"/>
      <c r="H124" s="129"/>
      <c r="I124" s="129"/>
      <c r="J124" s="129"/>
      <c r="R124" s="131"/>
      <c r="S124" s="131"/>
      <c r="T124" s="131"/>
      <c r="U124" s="131"/>
      <c r="Z124" s="131"/>
      <c r="AA124" s="131"/>
      <c r="AB124" s="131"/>
      <c r="AC124" s="131"/>
      <c r="AD124" s="131"/>
    </row>
    <row r="125" spans="5:30">
      <c r="E125" s="129"/>
      <c r="F125" s="129"/>
      <c r="G125" s="129"/>
      <c r="H125" s="129"/>
      <c r="I125" s="129"/>
      <c r="J125" s="129"/>
      <c r="R125" s="131"/>
      <c r="S125" s="131"/>
      <c r="T125" s="131"/>
      <c r="U125" s="131"/>
      <c r="Z125" s="131"/>
      <c r="AA125" s="131"/>
      <c r="AB125" s="131"/>
      <c r="AC125" s="131"/>
      <c r="AD125" s="131"/>
    </row>
    <row r="126" spans="5:30">
      <c r="E126" s="129"/>
      <c r="F126" s="129"/>
      <c r="G126" s="129"/>
      <c r="H126" s="129"/>
      <c r="I126" s="129"/>
      <c r="J126" s="129"/>
      <c r="R126" s="131"/>
      <c r="S126" s="131"/>
      <c r="T126" s="131"/>
      <c r="U126" s="131"/>
      <c r="Z126" s="131"/>
      <c r="AA126" s="131"/>
      <c r="AB126" s="131"/>
      <c r="AC126" s="131"/>
      <c r="AD126" s="131"/>
    </row>
    <row r="127" spans="5:30">
      <c r="E127" s="129"/>
      <c r="F127" s="129"/>
      <c r="G127" s="129"/>
      <c r="H127" s="129"/>
      <c r="I127" s="129"/>
      <c r="J127" s="129"/>
      <c r="R127" s="131"/>
      <c r="S127" s="131"/>
      <c r="T127" s="131"/>
      <c r="U127" s="131"/>
      <c r="Z127" s="131"/>
      <c r="AA127" s="131"/>
      <c r="AB127" s="131"/>
      <c r="AC127" s="131"/>
      <c r="AD127" s="131"/>
    </row>
    <row r="128" spans="5:30">
      <c r="E128" s="129"/>
      <c r="F128" s="129"/>
      <c r="G128" s="129"/>
      <c r="H128" s="129"/>
      <c r="I128" s="129"/>
      <c r="J128" s="129"/>
      <c r="R128" s="131"/>
      <c r="S128" s="131"/>
      <c r="T128" s="131"/>
      <c r="U128" s="131"/>
      <c r="Z128" s="131"/>
      <c r="AA128" s="131"/>
      <c r="AB128" s="131"/>
      <c r="AC128" s="131"/>
      <c r="AD128" s="131"/>
    </row>
    <row r="129" spans="5:30">
      <c r="E129" s="129"/>
      <c r="F129" s="129"/>
      <c r="G129" s="129"/>
      <c r="H129" s="129"/>
      <c r="I129" s="129"/>
      <c r="J129" s="129"/>
      <c r="R129" s="131"/>
      <c r="S129" s="131"/>
      <c r="T129" s="131"/>
      <c r="U129" s="131"/>
      <c r="Z129" s="131"/>
      <c r="AA129" s="131"/>
      <c r="AB129" s="131"/>
      <c r="AC129" s="131"/>
      <c r="AD129" s="131"/>
    </row>
    <row r="130" spans="5:30">
      <c r="E130" s="129"/>
      <c r="F130" s="129"/>
      <c r="G130" s="129"/>
      <c r="H130" s="129"/>
      <c r="I130" s="129"/>
      <c r="J130" s="129"/>
      <c r="R130" s="131"/>
      <c r="S130" s="131"/>
      <c r="T130" s="131"/>
      <c r="U130" s="131"/>
      <c r="Z130" s="131"/>
      <c r="AA130" s="131"/>
      <c r="AB130" s="131"/>
      <c r="AC130" s="131"/>
      <c r="AD130" s="131"/>
    </row>
    <row r="131" spans="5:30">
      <c r="E131" s="129"/>
      <c r="F131" s="129"/>
      <c r="G131" s="129"/>
      <c r="H131" s="129"/>
      <c r="I131" s="129"/>
      <c r="J131" s="129"/>
      <c r="R131" s="131"/>
      <c r="S131" s="131"/>
      <c r="T131" s="131"/>
      <c r="U131" s="131"/>
      <c r="Z131" s="131"/>
      <c r="AA131" s="131"/>
      <c r="AB131" s="131"/>
      <c r="AC131" s="131"/>
      <c r="AD131" s="131"/>
    </row>
    <row r="132" spans="5:30">
      <c r="E132" s="129"/>
      <c r="F132" s="129"/>
      <c r="G132" s="129"/>
      <c r="H132" s="129"/>
      <c r="I132" s="129"/>
      <c r="J132" s="129"/>
      <c r="R132" s="131"/>
      <c r="S132" s="131"/>
      <c r="T132" s="131"/>
      <c r="U132" s="131"/>
      <c r="Z132" s="131"/>
      <c r="AA132" s="131"/>
      <c r="AB132" s="131"/>
      <c r="AC132" s="131"/>
      <c r="AD132" s="131"/>
    </row>
    <row r="133" spans="5:30">
      <c r="E133" s="129"/>
      <c r="F133" s="129"/>
      <c r="G133" s="129"/>
      <c r="H133" s="129"/>
      <c r="I133" s="129"/>
      <c r="J133" s="129"/>
      <c r="R133" s="131"/>
      <c r="S133" s="131"/>
      <c r="T133" s="131"/>
      <c r="U133" s="131"/>
      <c r="Z133" s="131"/>
      <c r="AA133" s="131"/>
      <c r="AB133" s="131"/>
      <c r="AC133" s="131"/>
      <c r="AD133" s="131"/>
    </row>
    <row r="134" spans="5:30">
      <c r="E134" s="129"/>
      <c r="F134" s="129"/>
      <c r="G134" s="129"/>
      <c r="H134" s="129"/>
      <c r="I134" s="129"/>
      <c r="J134" s="129"/>
      <c r="R134" s="131"/>
      <c r="S134" s="131"/>
      <c r="T134" s="131"/>
      <c r="U134" s="131"/>
      <c r="Z134" s="131"/>
      <c r="AA134" s="131"/>
      <c r="AB134" s="131"/>
      <c r="AC134" s="131"/>
      <c r="AD134" s="131"/>
    </row>
    <row r="135" spans="5:30">
      <c r="E135" s="129"/>
      <c r="F135" s="129"/>
      <c r="G135" s="129"/>
      <c r="H135" s="129"/>
      <c r="I135" s="129"/>
      <c r="J135" s="129"/>
      <c r="R135" s="131"/>
      <c r="S135" s="131"/>
      <c r="T135" s="131"/>
      <c r="U135" s="131"/>
      <c r="Z135" s="131"/>
      <c r="AA135" s="131"/>
      <c r="AB135" s="131"/>
      <c r="AC135" s="131"/>
      <c r="AD135" s="131"/>
    </row>
    <row r="136" spans="5:30">
      <c r="E136" s="129"/>
      <c r="F136" s="129"/>
      <c r="G136" s="129"/>
      <c r="H136" s="129"/>
      <c r="I136" s="129"/>
      <c r="J136" s="129"/>
      <c r="R136" s="131"/>
      <c r="S136" s="131"/>
      <c r="T136" s="131"/>
      <c r="U136" s="131"/>
      <c r="Z136" s="131"/>
      <c r="AA136" s="131"/>
      <c r="AB136" s="131"/>
      <c r="AC136" s="131"/>
      <c r="AD136" s="131"/>
    </row>
    <row r="137" spans="5:30">
      <c r="E137" s="129"/>
      <c r="F137" s="129"/>
      <c r="G137" s="129"/>
      <c r="H137" s="129"/>
      <c r="I137" s="129"/>
      <c r="J137" s="129"/>
      <c r="R137" s="131"/>
      <c r="S137" s="131"/>
      <c r="T137" s="131"/>
      <c r="U137" s="131"/>
      <c r="Z137" s="131"/>
      <c r="AA137" s="131"/>
      <c r="AB137" s="131"/>
      <c r="AC137" s="131"/>
      <c r="AD137" s="131"/>
    </row>
    <row r="138" spans="5:30">
      <c r="E138" s="129"/>
      <c r="F138" s="129"/>
      <c r="G138" s="129"/>
      <c r="H138" s="129"/>
      <c r="I138" s="129"/>
      <c r="J138" s="129"/>
      <c r="R138" s="131"/>
      <c r="S138" s="131"/>
      <c r="T138" s="131"/>
      <c r="U138" s="131"/>
      <c r="Z138" s="131"/>
      <c r="AA138" s="131"/>
      <c r="AB138" s="131"/>
      <c r="AC138" s="131"/>
      <c r="AD138" s="131"/>
    </row>
    <row r="139" spans="5:30">
      <c r="E139" s="129"/>
      <c r="F139" s="129"/>
      <c r="G139" s="129"/>
      <c r="H139" s="129"/>
      <c r="I139" s="129"/>
      <c r="J139" s="129"/>
      <c r="R139" s="131"/>
      <c r="S139" s="131"/>
      <c r="T139" s="131"/>
      <c r="U139" s="131"/>
      <c r="Z139" s="131"/>
      <c r="AA139" s="131"/>
      <c r="AB139" s="131"/>
      <c r="AC139" s="131"/>
      <c r="AD139" s="131"/>
    </row>
    <row r="140" spans="5:30">
      <c r="E140" s="129"/>
      <c r="F140" s="129"/>
      <c r="G140" s="129"/>
      <c r="H140" s="129"/>
      <c r="I140" s="129"/>
      <c r="J140" s="129"/>
      <c r="R140" s="131"/>
      <c r="S140" s="131"/>
      <c r="T140" s="131"/>
      <c r="U140" s="131"/>
      <c r="Z140" s="131"/>
      <c r="AA140" s="131"/>
      <c r="AB140" s="131"/>
      <c r="AC140" s="131"/>
      <c r="AD140" s="131"/>
    </row>
    <row r="141" spans="5:30">
      <c r="E141" s="129"/>
      <c r="F141" s="129"/>
      <c r="G141" s="129"/>
      <c r="H141" s="129"/>
      <c r="I141" s="129"/>
      <c r="J141" s="129"/>
      <c r="R141" s="131"/>
      <c r="S141" s="131"/>
      <c r="T141" s="131"/>
      <c r="U141" s="131"/>
      <c r="Z141" s="131"/>
      <c r="AA141" s="131"/>
      <c r="AB141" s="131"/>
      <c r="AC141" s="131"/>
      <c r="AD141" s="131"/>
    </row>
    <row r="142" spans="5:30">
      <c r="E142" s="129"/>
      <c r="F142" s="129"/>
      <c r="G142" s="129"/>
      <c r="H142" s="129"/>
      <c r="I142" s="129"/>
      <c r="J142" s="129"/>
      <c r="R142" s="131"/>
      <c r="S142" s="131"/>
      <c r="T142" s="131"/>
      <c r="U142" s="131"/>
      <c r="Z142" s="131"/>
      <c r="AA142" s="131"/>
      <c r="AB142" s="131"/>
      <c r="AC142" s="131"/>
      <c r="AD142" s="131"/>
    </row>
    <row r="143" spans="5:30">
      <c r="E143" s="129"/>
      <c r="F143" s="129"/>
      <c r="G143" s="129"/>
      <c r="H143" s="129"/>
      <c r="I143" s="129"/>
      <c r="J143" s="129"/>
      <c r="R143" s="131"/>
      <c r="S143" s="131"/>
      <c r="T143" s="131"/>
      <c r="U143" s="131"/>
      <c r="Z143" s="131"/>
      <c r="AA143" s="131"/>
      <c r="AB143" s="131"/>
      <c r="AC143" s="131"/>
      <c r="AD143" s="131"/>
    </row>
    <row r="144" spans="5:30">
      <c r="E144" s="129"/>
      <c r="F144" s="129"/>
      <c r="G144" s="129"/>
      <c r="H144" s="129"/>
      <c r="I144" s="129"/>
      <c r="J144" s="129"/>
      <c r="R144" s="131"/>
      <c r="S144" s="131"/>
      <c r="T144" s="131"/>
      <c r="U144" s="131"/>
      <c r="Z144" s="131"/>
      <c r="AA144" s="131"/>
      <c r="AB144" s="131"/>
      <c r="AC144" s="131"/>
      <c r="AD144" s="131"/>
    </row>
    <row r="145" spans="5:30">
      <c r="E145" s="129"/>
      <c r="F145" s="129"/>
      <c r="G145" s="129"/>
      <c r="H145" s="129"/>
      <c r="I145" s="129"/>
      <c r="J145" s="129"/>
      <c r="R145" s="131"/>
      <c r="S145" s="131"/>
      <c r="T145" s="131"/>
      <c r="U145" s="131"/>
      <c r="Z145" s="131"/>
      <c r="AA145" s="131"/>
      <c r="AB145" s="131"/>
      <c r="AC145" s="131"/>
      <c r="AD145" s="131"/>
    </row>
    <row r="146" spans="5:30">
      <c r="E146" s="129"/>
      <c r="F146" s="129"/>
      <c r="G146" s="129"/>
      <c r="H146" s="129"/>
      <c r="I146" s="129"/>
      <c r="J146" s="129"/>
      <c r="R146" s="131"/>
      <c r="S146" s="131"/>
      <c r="T146" s="131"/>
      <c r="U146" s="131"/>
      <c r="Z146" s="131"/>
      <c r="AA146" s="131"/>
      <c r="AB146" s="131"/>
      <c r="AC146" s="131"/>
      <c r="AD146" s="131"/>
    </row>
    <row r="147" spans="5:30">
      <c r="E147" s="129"/>
      <c r="F147" s="129"/>
      <c r="G147" s="129"/>
      <c r="H147" s="129"/>
      <c r="I147" s="129"/>
      <c r="J147" s="129"/>
      <c r="R147" s="131"/>
      <c r="S147" s="131"/>
      <c r="T147" s="131"/>
      <c r="U147" s="131"/>
      <c r="Z147" s="131"/>
      <c r="AA147" s="131"/>
      <c r="AB147" s="131"/>
      <c r="AC147" s="131"/>
      <c r="AD147" s="131"/>
    </row>
    <row r="148" spans="5:30">
      <c r="E148" s="129"/>
      <c r="F148" s="129"/>
      <c r="G148" s="129"/>
      <c r="H148" s="129"/>
      <c r="I148" s="129"/>
      <c r="J148" s="129"/>
      <c r="R148" s="131"/>
      <c r="S148" s="131"/>
      <c r="T148" s="131"/>
      <c r="U148" s="131"/>
      <c r="Z148" s="131"/>
      <c r="AA148" s="131"/>
      <c r="AB148" s="131"/>
      <c r="AC148" s="131"/>
      <c r="AD148" s="131"/>
    </row>
    <row r="149" spans="5:30">
      <c r="E149" s="129"/>
      <c r="F149" s="129"/>
      <c r="G149" s="129"/>
      <c r="H149" s="129"/>
      <c r="I149" s="129"/>
      <c r="J149" s="129"/>
      <c r="R149" s="131"/>
      <c r="S149" s="131"/>
      <c r="T149" s="131"/>
      <c r="U149" s="131"/>
      <c r="Z149" s="131"/>
      <c r="AA149" s="131"/>
      <c r="AB149" s="131"/>
      <c r="AC149" s="131"/>
      <c r="AD149" s="131"/>
    </row>
    <row r="150" spans="5:30">
      <c r="E150" s="129"/>
      <c r="F150" s="129"/>
      <c r="G150" s="129"/>
      <c r="H150" s="129"/>
      <c r="I150" s="129"/>
      <c r="J150" s="129"/>
      <c r="R150" s="131"/>
      <c r="S150" s="131"/>
      <c r="T150" s="131"/>
      <c r="U150" s="131"/>
      <c r="Z150" s="131"/>
      <c r="AA150" s="131"/>
      <c r="AB150" s="131"/>
      <c r="AC150" s="131"/>
      <c r="AD150" s="131"/>
    </row>
    <row r="151" spans="5:30">
      <c r="E151" s="129"/>
      <c r="F151" s="129"/>
      <c r="G151" s="129"/>
      <c r="H151" s="129"/>
      <c r="I151" s="129"/>
      <c r="J151" s="129"/>
      <c r="R151" s="131"/>
      <c r="S151" s="131"/>
      <c r="T151" s="131"/>
      <c r="U151" s="131"/>
      <c r="Z151" s="131"/>
      <c r="AA151" s="131"/>
      <c r="AB151" s="131"/>
      <c r="AC151" s="131"/>
      <c r="AD151" s="131"/>
    </row>
    <row r="152" spans="5:30">
      <c r="E152" s="129"/>
      <c r="F152" s="129"/>
      <c r="G152" s="129"/>
      <c r="H152" s="129"/>
      <c r="I152" s="129"/>
      <c r="J152" s="129"/>
      <c r="R152" s="131"/>
      <c r="S152" s="131"/>
      <c r="T152" s="131"/>
      <c r="U152" s="131"/>
      <c r="Z152" s="131"/>
      <c r="AA152" s="131"/>
      <c r="AB152" s="131"/>
      <c r="AC152" s="131"/>
      <c r="AD152" s="131"/>
    </row>
    <row r="153" spans="5:30">
      <c r="E153" s="129"/>
      <c r="F153" s="129"/>
      <c r="G153" s="129"/>
      <c r="H153" s="129"/>
      <c r="I153" s="129"/>
      <c r="J153" s="129"/>
      <c r="R153" s="131"/>
      <c r="S153" s="131"/>
      <c r="T153" s="131"/>
      <c r="U153" s="131"/>
      <c r="Z153" s="131"/>
      <c r="AA153" s="131"/>
      <c r="AB153" s="131"/>
      <c r="AC153" s="131"/>
      <c r="AD153" s="131"/>
    </row>
    <row r="154" spans="5:30">
      <c r="E154" s="129"/>
      <c r="F154" s="129"/>
      <c r="G154" s="129"/>
      <c r="H154" s="129"/>
      <c r="I154" s="129"/>
      <c r="J154" s="129"/>
      <c r="R154" s="131"/>
      <c r="S154" s="131"/>
      <c r="T154" s="131"/>
      <c r="U154" s="131"/>
      <c r="Z154" s="131"/>
      <c r="AA154" s="131"/>
      <c r="AB154" s="131"/>
      <c r="AC154" s="131"/>
      <c r="AD154" s="131"/>
    </row>
    <row r="155" spans="5:30">
      <c r="E155" s="129"/>
      <c r="F155" s="129"/>
      <c r="G155" s="129"/>
      <c r="H155" s="129"/>
      <c r="I155" s="129"/>
      <c r="J155" s="129"/>
      <c r="R155" s="131"/>
      <c r="S155" s="131"/>
      <c r="T155" s="131"/>
      <c r="U155" s="131"/>
      <c r="Z155" s="131"/>
      <c r="AA155" s="131"/>
      <c r="AB155" s="131"/>
      <c r="AC155" s="131"/>
      <c r="AD155" s="131"/>
    </row>
    <row r="156" spans="5:30">
      <c r="E156" s="129"/>
      <c r="F156" s="129"/>
      <c r="G156" s="129"/>
      <c r="H156" s="129"/>
      <c r="I156" s="129"/>
      <c r="J156" s="129"/>
      <c r="R156" s="131"/>
      <c r="S156" s="131"/>
      <c r="T156" s="131"/>
      <c r="U156" s="131"/>
      <c r="Z156" s="131"/>
      <c r="AA156" s="131"/>
      <c r="AB156" s="131"/>
      <c r="AC156" s="131"/>
      <c r="AD156" s="131"/>
    </row>
    <row r="157" spans="5:30">
      <c r="E157" s="129"/>
      <c r="F157" s="129"/>
      <c r="G157" s="129"/>
      <c r="H157" s="129"/>
      <c r="I157" s="129"/>
      <c r="J157" s="129"/>
      <c r="R157" s="131"/>
      <c r="S157" s="131"/>
      <c r="T157" s="131"/>
      <c r="U157" s="131"/>
      <c r="Z157" s="131"/>
      <c r="AA157" s="131"/>
      <c r="AB157" s="131"/>
      <c r="AC157" s="131"/>
      <c r="AD157" s="131"/>
    </row>
    <row r="158" spans="5:30">
      <c r="E158" s="129"/>
      <c r="F158" s="129"/>
      <c r="G158" s="129"/>
      <c r="H158" s="129"/>
      <c r="I158" s="129"/>
      <c r="J158" s="129"/>
      <c r="R158" s="131"/>
      <c r="S158" s="131"/>
      <c r="T158" s="131"/>
      <c r="U158" s="131"/>
      <c r="Z158" s="131"/>
      <c r="AA158" s="131"/>
      <c r="AB158" s="131"/>
      <c r="AC158" s="131"/>
      <c r="AD158" s="131"/>
    </row>
    <row r="159" spans="5:30">
      <c r="E159" s="129"/>
      <c r="F159" s="129"/>
      <c r="G159" s="129"/>
      <c r="H159" s="129"/>
      <c r="I159" s="129"/>
      <c r="J159" s="129"/>
      <c r="R159" s="131"/>
      <c r="S159" s="131"/>
      <c r="T159" s="131"/>
      <c r="U159" s="131"/>
      <c r="Z159" s="131"/>
      <c r="AA159" s="131"/>
      <c r="AB159" s="131"/>
      <c r="AC159" s="131"/>
      <c r="AD159" s="131"/>
    </row>
    <row r="160" spans="5:30">
      <c r="E160" s="129"/>
      <c r="F160" s="129"/>
      <c r="G160" s="129"/>
      <c r="H160" s="129"/>
      <c r="I160" s="129"/>
      <c r="J160" s="129"/>
      <c r="R160" s="131"/>
      <c r="S160" s="131"/>
      <c r="T160" s="131"/>
      <c r="U160" s="131"/>
      <c r="Z160" s="131"/>
      <c r="AA160" s="131"/>
      <c r="AB160" s="131"/>
      <c r="AC160" s="131"/>
      <c r="AD160" s="131"/>
    </row>
    <row r="161" spans="5:30">
      <c r="E161" s="129"/>
      <c r="F161" s="129"/>
      <c r="G161" s="129"/>
      <c r="H161" s="129"/>
      <c r="I161" s="129"/>
      <c r="J161" s="129"/>
      <c r="R161" s="131"/>
      <c r="S161" s="131"/>
      <c r="T161" s="131"/>
      <c r="U161" s="131"/>
      <c r="Z161" s="131"/>
      <c r="AA161" s="131"/>
      <c r="AB161" s="131"/>
      <c r="AC161" s="131"/>
      <c r="AD161" s="131"/>
    </row>
    <row r="162" spans="5:30">
      <c r="E162" s="129"/>
      <c r="F162" s="129"/>
      <c r="G162" s="129"/>
      <c r="H162" s="129"/>
      <c r="I162" s="129"/>
      <c r="J162" s="129"/>
      <c r="R162" s="131"/>
      <c r="S162" s="131"/>
      <c r="T162" s="131"/>
      <c r="U162" s="131"/>
      <c r="Z162" s="131"/>
      <c r="AA162" s="131"/>
      <c r="AB162" s="131"/>
      <c r="AC162" s="131"/>
      <c r="AD162" s="131"/>
    </row>
    <row r="163" spans="5:30">
      <c r="E163" s="129"/>
      <c r="F163" s="129"/>
      <c r="G163" s="129"/>
      <c r="H163" s="129"/>
      <c r="I163" s="129"/>
      <c r="J163" s="129"/>
      <c r="R163" s="131"/>
      <c r="S163" s="131"/>
      <c r="T163" s="131"/>
      <c r="U163" s="131"/>
      <c r="Z163" s="131"/>
      <c r="AA163" s="131"/>
      <c r="AB163" s="131"/>
      <c r="AC163" s="131"/>
      <c r="AD163" s="131"/>
    </row>
    <row r="164" spans="5:30">
      <c r="E164" s="129"/>
      <c r="F164" s="129"/>
      <c r="G164" s="129"/>
      <c r="H164" s="129"/>
      <c r="I164" s="129"/>
      <c r="J164" s="129"/>
      <c r="R164" s="131"/>
      <c r="S164" s="131"/>
      <c r="T164" s="131"/>
      <c r="U164" s="131"/>
      <c r="Z164" s="131"/>
      <c r="AA164" s="131"/>
      <c r="AB164" s="131"/>
      <c r="AC164" s="131"/>
      <c r="AD164" s="131"/>
    </row>
    <row r="165" spans="5:30">
      <c r="E165" s="129"/>
      <c r="F165" s="129"/>
      <c r="G165" s="129"/>
      <c r="H165" s="129"/>
      <c r="I165" s="129"/>
      <c r="J165" s="129"/>
      <c r="R165" s="131"/>
      <c r="S165" s="131"/>
      <c r="T165" s="131"/>
      <c r="U165" s="131"/>
      <c r="Z165" s="131"/>
      <c r="AA165" s="131"/>
      <c r="AB165" s="131"/>
      <c r="AC165" s="131"/>
      <c r="AD165" s="131"/>
    </row>
    <row r="166" spans="5:30">
      <c r="E166" s="129"/>
      <c r="F166" s="129"/>
      <c r="G166" s="129"/>
      <c r="H166" s="129"/>
      <c r="I166" s="129"/>
      <c r="J166" s="129"/>
      <c r="R166" s="131"/>
      <c r="S166" s="131"/>
      <c r="T166" s="131"/>
      <c r="U166" s="131"/>
      <c r="Z166" s="131"/>
      <c r="AA166" s="131"/>
      <c r="AB166" s="131"/>
      <c r="AC166" s="131"/>
      <c r="AD166" s="131"/>
    </row>
    <row r="167" spans="5:30">
      <c r="E167" s="129"/>
      <c r="F167" s="129"/>
      <c r="G167" s="129"/>
      <c r="H167" s="129"/>
      <c r="I167" s="129"/>
      <c r="J167" s="129"/>
      <c r="R167" s="131"/>
      <c r="S167" s="131"/>
      <c r="T167" s="131"/>
      <c r="U167" s="131"/>
      <c r="Z167" s="131"/>
      <c r="AA167" s="131"/>
      <c r="AB167" s="131"/>
      <c r="AC167" s="131"/>
      <c r="AD167" s="131"/>
    </row>
    <row r="168" spans="5:30">
      <c r="E168" s="129"/>
      <c r="F168" s="129"/>
      <c r="G168" s="129"/>
      <c r="H168" s="129"/>
      <c r="I168" s="129"/>
      <c r="J168" s="129"/>
      <c r="R168" s="131"/>
      <c r="S168" s="131"/>
      <c r="T168" s="131"/>
      <c r="U168" s="131"/>
      <c r="Z168" s="131"/>
      <c r="AA168" s="131"/>
      <c r="AB168" s="131"/>
      <c r="AC168" s="131"/>
      <c r="AD168" s="131"/>
    </row>
    <row r="169" spans="5:30">
      <c r="E169" s="129"/>
      <c r="F169" s="129"/>
      <c r="G169" s="129"/>
      <c r="H169" s="129"/>
      <c r="I169" s="129"/>
      <c r="J169" s="129"/>
      <c r="R169" s="131"/>
      <c r="S169" s="131"/>
      <c r="T169" s="131"/>
      <c r="U169" s="131"/>
      <c r="Z169" s="131"/>
      <c r="AA169" s="131"/>
      <c r="AB169" s="131"/>
      <c r="AC169" s="131"/>
      <c r="AD169" s="131"/>
    </row>
    <row r="170" spans="5:30">
      <c r="E170" s="129"/>
      <c r="F170" s="129"/>
      <c r="G170" s="129"/>
      <c r="H170" s="129"/>
      <c r="I170" s="129"/>
      <c r="J170" s="129"/>
      <c r="R170" s="131"/>
      <c r="S170" s="131"/>
      <c r="T170" s="131"/>
      <c r="U170" s="131"/>
      <c r="Z170" s="131"/>
      <c r="AA170" s="131"/>
      <c r="AB170" s="131"/>
      <c r="AC170" s="131"/>
      <c r="AD170" s="131"/>
    </row>
    <row r="171" spans="5:30">
      <c r="E171" s="129"/>
      <c r="F171" s="129"/>
      <c r="G171" s="129"/>
      <c r="H171" s="129"/>
      <c r="I171" s="129"/>
      <c r="J171" s="129"/>
      <c r="R171" s="131"/>
      <c r="S171" s="131"/>
      <c r="T171" s="131"/>
      <c r="U171" s="131"/>
      <c r="Z171" s="131"/>
      <c r="AA171" s="131"/>
      <c r="AB171" s="131"/>
      <c r="AC171" s="131"/>
      <c r="AD171" s="131"/>
    </row>
    <row r="172" spans="5:30">
      <c r="E172" s="129"/>
      <c r="F172" s="129"/>
      <c r="G172" s="129"/>
      <c r="H172" s="129"/>
      <c r="I172" s="129"/>
      <c r="J172" s="129"/>
      <c r="R172" s="131"/>
      <c r="S172" s="131"/>
      <c r="T172" s="131"/>
      <c r="U172" s="131"/>
      <c r="Z172" s="131"/>
      <c r="AA172" s="131"/>
      <c r="AB172" s="131"/>
      <c r="AC172" s="131"/>
      <c r="AD172" s="131"/>
    </row>
    <row r="173" spans="5:30">
      <c r="E173" s="129"/>
      <c r="F173" s="129"/>
      <c r="G173" s="129"/>
      <c r="H173" s="129"/>
      <c r="I173" s="129"/>
      <c r="J173" s="129"/>
      <c r="R173" s="131"/>
      <c r="S173" s="131"/>
      <c r="T173" s="131"/>
      <c r="U173" s="131"/>
      <c r="Z173" s="131"/>
      <c r="AA173" s="131"/>
      <c r="AB173" s="131"/>
      <c r="AC173" s="131"/>
      <c r="AD173" s="131"/>
    </row>
    <row r="174" spans="5:30">
      <c r="E174" s="129"/>
      <c r="F174" s="129"/>
      <c r="G174" s="129"/>
      <c r="H174" s="129"/>
      <c r="I174" s="129"/>
      <c r="J174" s="129"/>
      <c r="R174" s="131"/>
      <c r="S174" s="131"/>
      <c r="T174" s="131"/>
      <c r="U174" s="131"/>
      <c r="Z174" s="131"/>
      <c r="AA174" s="131"/>
      <c r="AB174" s="131"/>
      <c r="AC174" s="131"/>
      <c r="AD174" s="131"/>
    </row>
    <row r="175" spans="5:30">
      <c r="E175" s="129"/>
      <c r="F175" s="129"/>
      <c r="G175" s="129"/>
      <c r="H175" s="129"/>
      <c r="I175" s="129"/>
      <c r="J175" s="129"/>
      <c r="R175" s="131"/>
      <c r="S175" s="131"/>
      <c r="T175" s="131"/>
      <c r="U175" s="131"/>
      <c r="Z175" s="131"/>
      <c r="AA175" s="131"/>
      <c r="AB175" s="131"/>
      <c r="AC175" s="131"/>
      <c r="AD175" s="131"/>
    </row>
    <row r="176" spans="5:30">
      <c r="E176" s="129"/>
      <c r="F176" s="129"/>
      <c r="G176" s="129"/>
      <c r="H176" s="129"/>
      <c r="I176" s="129"/>
      <c r="J176" s="129"/>
      <c r="R176" s="131"/>
      <c r="S176" s="131"/>
      <c r="T176" s="131"/>
      <c r="U176" s="131"/>
      <c r="Z176" s="131"/>
      <c r="AA176" s="131"/>
      <c r="AB176" s="131"/>
      <c r="AC176" s="131"/>
      <c r="AD176" s="131"/>
    </row>
    <row r="177" spans="5:30">
      <c r="E177" s="129"/>
      <c r="F177" s="129"/>
      <c r="G177" s="129"/>
      <c r="H177" s="129"/>
      <c r="I177" s="129"/>
      <c r="J177" s="129"/>
      <c r="R177" s="131"/>
      <c r="S177" s="131"/>
      <c r="T177" s="131"/>
      <c r="U177" s="131"/>
      <c r="Z177" s="131"/>
      <c r="AA177" s="131"/>
      <c r="AB177" s="131"/>
      <c r="AC177" s="131"/>
      <c r="AD177" s="131"/>
    </row>
    <row r="178" spans="5:30">
      <c r="E178" s="129"/>
      <c r="F178" s="129"/>
      <c r="G178" s="129"/>
      <c r="H178" s="129"/>
      <c r="I178" s="129"/>
      <c r="J178" s="129"/>
      <c r="R178" s="131"/>
      <c r="S178" s="131"/>
      <c r="T178" s="131"/>
      <c r="U178" s="131"/>
      <c r="Z178" s="131"/>
      <c r="AA178" s="131"/>
      <c r="AB178" s="131"/>
      <c r="AC178" s="131"/>
      <c r="AD178" s="131"/>
    </row>
    <row r="179" spans="5:30">
      <c r="E179" s="129"/>
      <c r="F179" s="129"/>
      <c r="G179" s="129"/>
      <c r="H179" s="129"/>
      <c r="I179" s="129"/>
      <c r="J179" s="129"/>
      <c r="R179" s="131"/>
      <c r="S179" s="131"/>
      <c r="T179" s="131"/>
      <c r="U179" s="131"/>
      <c r="Z179" s="131"/>
      <c r="AA179" s="131"/>
      <c r="AB179" s="131"/>
      <c r="AC179" s="131"/>
      <c r="AD179" s="131"/>
    </row>
    <row r="180" spans="5:30">
      <c r="E180" s="129"/>
      <c r="F180" s="129"/>
      <c r="G180" s="129"/>
      <c r="H180" s="129"/>
      <c r="I180" s="129"/>
      <c r="J180" s="129"/>
      <c r="R180" s="131"/>
      <c r="S180" s="131"/>
      <c r="T180" s="131"/>
      <c r="U180" s="131"/>
      <c r="Z180" s="131"/>
      <c r="AA180" s="131"/>
      <c r="AB180" s="131"/>
      <c r="AC180" s="131"/>
      <c r="AD180" s="131"/>
    </row>
    <row r="181" spans="5:30">
      <c r="E181" s="129"/>
      <c r="F181" s="129"/>
      <c r="G181" s="129"/>
      <c r="H181" s="129"/>
      <c r="I181" s="129"/>
      <c r="J181" s="129"/>
      <c r="R181" s="131"/>
      <c r="S181" s="131"/>
      <c r="T181" s="131"/>
      <c r="U181" s="131"/>
      <c r="Z181" s="131"/>
      <c r="AA181" s="131"/>
      <c r="AB181" s="131"/>
      <c r="AC181" s="131"/>
      <c r="AD181" s="131"/>
    </row>
    <row r="182" spans="5:30">
      <c r="E182" s="129"/>
      <c r="F182" s="129"/>
      <c r="G182" s="129"/>
      <c r="H182" s="129"/>
      <c r="I182" s="129"/>
      <c r="J182" s="129"/>
      <c r="R182" s="131"/>
      <c r="S182" s="131"/>
      <c r="T182" s="131"/>
      <c r="U182" s="131"/>
      <c r="Z182" s="131"/>
      <c r="AA182" s="131"/>
      <c r="AB182" s="131"/>
      <c r="AC182" s="131"/>
      <c r="AD182" s="131"/>
    </row>
    <row r="183" spans="5:30">
      <c r="E183" s="129"/>
      <c r="F183" s="129"/>
      <c r="G183" s="129"/>
      <c r="H183" s="129"/>
      <c r="I183" s="129"/>
      <c r="J183" s="129"/>
      <c r="R183" s="131"/>
      <c r="S183" s="131"/>
      <c r="T183" s="131"/>
      <c r="U183" s="131"/>
      <c r="Z183" s="131"/>
      <c r="AA183" s="131"/>
      <c r="AB183" s="131"/>
      <c r="AC183" s="131"/>
      <c r="AD183" s="131"/>
    </row>
    <row r="184" spans="5:30">
      <c r="E184" s="129"/>
      <c r="F184" s="129"/>
      <c r="G184" s="129"/>
      <c r="H184" s="129"/>
      <c r="I184" s="129"/>
      <c r="J184" s="129"/>
      <c r="R184" s="131"/>
      <c r="S184" s="131"/>
      <c r="T184" s="131"/>
      <c r="U184" s="131"/>
      <c r="Z184" s="131"/>
      <c r="AA184" s="131"/>
      <c r="AB184" s="131"/>
      <c r="AC184" s="131"/>
      <c r="AD184" s="131"/>
    </row>
    <row r="185" spans="5:30">
      <c r="E185" s="129"/>
      <c r="F185" s="129"/>
      <c r="G185" s="129"/>
      <c r="H185" s="129"/>
      <c r="I185" s="129"/>
      <c r="J185" s="129"/>
      <c r="R185" s="131"/>
      <c r="S185" s="131"/>
      <c r="T185" s="131"/>
      <c r="U185" s="131"/>
      <c r="Z185" s="131"/>
      <c r="AA185" s="131"/>
      <c r="AB185" s="131"/>
      <c r="AC185" s="131"/>
      <c r="AD185" s="131"/>
    </row>
    <row r="186" spans="5:30">
      <c r="E186" s="129"/>
      <c r="F186" s="129"/>
      <c r="G186" s="129"/>
      <c r="H186" s="129"/>
      <c r="I186" s="129"/>
      <c r="J186" s="129"/>
      <c r="R186" s="131"/>
      <c r="S186" s="131"/>
      <c r="T186" s="131"/>
      <c r="U186" s="131"/>
      <c r="Z186" s="131"/>
      <c r="AA186" s="131"/>
      <c r="AB186" s="131"/>
      <c r="AC186" s="131"/>
      <c r="AD186" s="131"/>
    </row>
    <row r="187" spans="5:30">
      <c r="E187" s="129"/>
      <c r="F187" s="129"/>
      <c r="G187" s="129"/>
      <c r="H187" s="129"/>
      <c r="I187" s="129"/>
      <c r="J187" s="129"/>
      <c r="R187" s="131"/>
      <c r="S187" s="131"/>
      <c r="T187" s="131"/>
      <c r="U187" s="131"/>
      <c r="Z187" s="131"/>
      <c r="AA187" s="131"/>
      <c r="AB187" s="131"/>
      <c r="AC187" s="131"/>
      <c r="AD187" s="131"/>
    </row>
    <row r="188" spans="5:30">
      <c r="E188" s="129"/>
      <c r="F188" s="129"/>
      <c r="G188" s="129"/>
      <c r="H188" s="129"/>
      <c r="I188" s="129"/>
      <c r="J188" s="129"/>
      <c r="R188" s="131"/>
      <c r="S188" s="131"/>
      <c r="T188" s="131"/>
      <c r="U188" s="131"/>
      <c r="Z188" s="131"/>
      <c r="AA188" s="131"/>
      <c r="AB188" s="131"/>
      <c r="AC188" s="131"/>
      <c r="AD188" s="131"/>
    </row>
    <row r="189" spans="5:30">
      <c r="E189" s="129"/>
      <c r="F189" s="129"/>
      <c r="G189" s="129"/>
      <c r="H189" s="129"/>
      <c r="I189" s="129"/>
      <c r="J189" s="129"/>
      <c r="R189" s="131"/>
      <c r="S189" s="131"/>
      <c r="T189" s="131"/>
      <c r="U189" s="131"/>
      <c r="Z189" s="131"/>
      <c r="AA189" s="131"/>
      <c r="AB189" s="131"/>
      <c r="AC189" s="131"/>
      <c r="AD189" s="131"/>
    </row>
    <row r="190" spans="5:30">
      <c r="E190" s="129"/>
      <c r="F190" s="129"/>
      <c r="G190" s="129"/>
      <c r="H190" s="129"/>
      <c r="I190" s="129"/>
      <c r="J190" s="129"/>
      <c r="R190" s="131"/>
      <c r="S190" s="131"/>
      <c r="T190" s="131"/>
      <c r="U190" s="131"/>
      <c r="Z190" s="131"/>
      <c r="AA190" s="131"/>
      <c r="AB190" s="131"/>
      <c r="AC190" s="131"/>
      <c r="AD190" s="131"/>
    </row>
    <row r="191" spans="5:30">
      <c r="E191" s="129"/>
      <c r="F191" s="129"/>
      <c r="G191" s="129"/>
      <c r="H191" s="129"/>
      <c r="I191" s="129"/>
      <c r="J191" s="129"/>
      <c r="R191" s="131"/>
      <c r="S191" s="131"/>
      <c r="T191" s="131"/>
      <c r="U191" s="131"/>
      <c r="Z191" s="131"/>
      <c r="AA191" s="131"/>
      <c r="AB191" s="131"/>
      <c r="AC191" s="131"/>
      <c r="AD191" s="131"/>
    </row>
    <row r="192" spans="5:30">
      <c r="E192" s="129"/>
      <c r="F192" s="129"/>
      <c r="G192" s="129"/>
      <c r="H192" s="129"/>
      <c r="I192" s="129"/>
      <c r="J192" s="129"/>
      <c r="R192" s="131"/>
      <c r="S192" s="131"/>
      <c r="T192" s="131"/>
      <c r="U192" s="131"/>
      <c r="Z192" s="131"/>
      <c r="AA192" s="131"/>
      <c r="AB192" s="131"/>
      <c r="AC192" s="131"/>
      <c r="AD192" s="131"/>
    </row>
    <row r="193" spans="5:30">
      <c r="E193" s="129"/>
      <c r="F193" s="129"/>
      <c r="G193" s="129"/>
      <c r="H193" s="129"/>
      <c r="I193" s="129"/>
      <c r="J193" s="129"/>
      <c r="R193" s="131"/>
      <c r="S193" s="131"/>
      <c r="T193" s="131"/>
      <c r="U193" s="131"/>
      <c r="Z193" s="131"/>
      <c r="AA193" s="131"/>
      <c r="AB193" s="131"/>
      <c r="AC193" s="131"/>
      <c r="AD193" s="131"/>
    </row>
    <row r="194" spans="5:30">
      <c r="E194" s="129"/>
      <c r="F194" s="129"/>
      <c r="G194" s="129"/>
      <c r="H194" s="129"/>
      <c r="I194" s="129"/>
      <c r="J194" s="129"/>
      <c r="R194" s="131"/>
      <c r="S194" s="131"/>
      <c r="T194" s="131"/>
      <c r="U194" s="131"/>
      <c r="Z194" s="131"/>
      <c r="AA194" s="131"/>
      <c r="AB194" s="131"/>
      <c r="AC194" s="131"/>
      <c r="AD194" s="131"/>
    </row>
    <row r="195" spans="5:30">
      <c r="E195" s="129"/>
      <c r="F195" s="129"/>
      <c r="G195" s="129"/>
      <c r="H195" s="129"/>
      <c r="I195" s="129"/>
      <c r="J195" s="129"/>
      <c r="R195" s="131"/>
      <c r="S195" s="131"/>
      <c r="T195" s="131"/>
      <c r="U195" s="131"/>
      <c r="Z195" s="131"/>
      <c r="AA195" s="131"/>
      <c r="AB195" s="131"/>
      <c r="AC195" s="131"/>
      <c r="AD195" s="131"/>
    </row>
    <row r="196" spans="5:30">
      <c r="E196" s="129"/>
      <c r="F196" s="129"/>
      <c r="G196" s="129"/>
      <c r="H196" s="129"/>
      <c r="I196" s="129"/>
      <c r="J196" s="129"/>
      <c r="R196" s="131"/>
      <c r="S196" s="131"/>
      <c r="T196" s="131"/>
      <c r="U196" s="131"/>
      <c r="Z196" s="131"/>
      <c r="AA196" s="131"/>
      <c r="AB196" s="131"/>
      <c r="AC196" s="131"/>
      <c r="AD196" s="131"/>
    </row>
    <row r="197" spans="5:30">
      <c r="E197" s="129"/>
      <c r="F197" s="129"/>
      <c r="G197" s="129"/>
      <c r="H197" s="129"/>
      <c r="I197" s="129"/>
      <c r="J197" s="129"/>
      <c r="R197" s="131"/>
      <c r="S197" s="131"/>
      <c r="T197" s="131"/>
      <c r="U197" s="131"/>
      <c r="Z197" s="131"/>
      <c r="AA197" s="131"/>
      <c r="AB197" s="131"/>
      <c r="AC197" s="131"/>
      <c r="AD197" s="131"/>
    </row>
    <row r="198" spans="5:30">
      <c r="E198" s="129"/>
      <c r="F198" s="129"/>
      <c r="G198" s="129"/>
      <c r="H198" s="129"/>
      <c r="I198" s="129"/>
      <c r="J198" s="129"/>
      <c r="R198" s="131"/>
      <c r="S198" s="131"/>
      <c r="T198" s="131"/>
      <c r="U198" s="131"/>
      <c r="Z198" s="131"/>
      <c r="AA198" s="131"/>
      <c r="AB198" s="131"/>
      <c r="AC198" s="131"/>
      <c r="AD198" s="131"/>
    </row>
    <row r="199" spans="5:30">
      <c r="E199" s="129"/>
      <c r="F199" s="129"/>
      <c r="G199" s="129"/>
      <c r="H199" s="129"/>
      <c r="I199" s="129"/>
      <c r="J199" s="129"/>
      <c r="R199" s="131"/>
      <c r="S199" s="131"/>
      <c r="T199" s="131"/>
      <c r="U199" s="131"/>
      <c r="Z199" s="131"/>
      <c r="AA199" s="131"/>
      <c r="AB199" s="131"/>
      <c r="AC199" s="131"/>
      <c r="AD199" s="131"/>
    </row>
    <row r="200" spans="5:30">
      <c r="E200" s="129"/>
      <c r="F200" s="129"/>
      <c r="G200" s="129"/>
      <c r="H200" s="129"/>
      <c r="I200" s="129"/>
      <c r="J200" s="129"/>
      <c r="R200" s="131"/>
      <c r="S200" s="131"/>
      <c r="T200" s="131"/>
      <c r="U200" s="131"/>
      <c r="Z200" s="131"/>
      <c r="AA200" s="131"/>
      <c r="AB200" s="131"/>
      <c r="AC200" s="131"/>
      <c r="AD200" s="131"/>
    </row>
    <row r="201" spans="5:30">
      <c r="E201" s="129"/>
      <c r="F201" s="129"/>
      <c r="G201" s="129"/>
      <c r="H201" s="129"/>
      <c r="I201" s="129"/>
      <c r="J201" s="129"/>
      <c r="R201" s="131"/>
      <c r="S201" s="131"/>
      <c r="T201" s="131"/>
      <c r="U201" s="131"/>
      <c r="Z201" s="131"/>
      <c r="AA201" s="131"/>
      <c r="AB201" s="131"/>
      <c r="AC201" s="131"/>
      <c r="AD201" s="131"/>
    </row>
    <row r="202" spans="5:30">
      <c r="E202" s="129"/>
      <c r="F202" s="129"/>
      <c r="G202" s="129"/>
      <c r="H202" s="129"/>
      <c r="I202" s="129"/>
      <c r="J202" s="129"/>
      <c r="R202" s="131"/>
      <c r="S202" s="131"/>
      <c r="T202" s="131"/>
      <c r="U202" s="131"/>
      <c r="Z202" s="131"/>
      <c r="AA202" s="131"/>
      <c r="AB202" s="131"/>
      <c r="AC202" s="131"/>
      <c r="AD202" s="131"/>
    </row>
    <row r="203" spans="5:30">
      <c r="E203" s="129"/>
      <c r="F203" s="129"/>
      <c r="G203" s="129"/>
      <c r="H203" s="129"/>
      <c r="I203" s="129"/>
      <c r="J203" s="129"/>
      <c r="R203" s="131"/>
      <c r="S203" s="131"/>
      <c r="T203" s="131"/>
      <c r="U203" s="131"/>
      <c r="Z203" s="131"/>
      <c r="AA203" s="131"/>
      <c r="AB203" s="131"/>
      <c r="AC203" s="131"/>
      <c r="AD203" s="131"/>
    </row>
    <row r="204" spans="5:30">
      <c r="E204" s="129"/>
      <c r="F204" s="129"/>
      <c r="G204" s="129"/>
      <c r="H204" s="129"/>
      <c r="I204" s="129"/>
      <c r="J204" s="129"/>
      <c r="R204" s="131"/>
      <c r="S204" s="131"/>
      <c r="T204" s="131"/>
      <c r="U204" s="131"/>
      <c r="Z204" s="131"/>
      <c r="AA204" s="131"/>
      <c r="AB204" s="131"/>
      <c r="AC204" s="131"/>
      <c r="AD204" s="131"/>
    </row>
    <row r="205" spans="5:30">
      <c r="E205" s="129"/>
      <c r="F205" s="129"/>
      <c r="G205" s="129"/>
      <c r="H205" s="129"/>
      <c r="I205" s="129"/>
      <c r="J205" s="129"/>
      <c r="R205" s="131"/>
      <c r="S205" s="131"/>
      <c r="T205" s="131"/>
      <c r="U205" s="131"/>
      <c r="Z205" s="131"/>
      <c r="AA205" s="131"/>
      <c r="AB205" s="131"/>
      <c r="AC205" s="131"/>
      <c r="AD205" s="131"/>
    </row>
    <row r="206" spans="5:30">
      <c r="E206" s="129"/>
      <c r="F206" s="129"/>
      <c r="G206" s="129"/>
      <c r="H206" s="129"/>
      <c r="I206" s="129"/>
      <c r="J206" s="129"/>
      <c r="R206" s="131"/>
      <c r="S206" s="131"/>
      <c r="T206" s="131"/>
      <c r="U206" s="131"/>
      <c r="Z206" s="131"/>
      <c r="AA206" s="131"/>
      <c r="AB206" s="131"/>
      <c r="AC206" s="131"/>
      <c r="AD206" s="131"/>
    </row>
    <row r="207" spans="5:30">
      <c r="E207" s="129"/>
      <c r="F207" s="129"/>
      <c r="G207" s="129"/>
      <c r="H207" s="129"/>
      <c r="I207" s="129"/>
      <c r="J207" s="129"/>
      <c r="R207" s="131"/>
      <c r="S207" s="131"/>
      <c r="T207" s="131"/>
      <c r="U207" s="131"/>
      <c r="Z207" s="131"/>
      <c r="AA207" s="131"/>
      <c r="AB207" s="131"/>
      <c r="AC207" s="131"/>
      <c r="AD207" s="131"/>
    </row>
    <row r="208" spans="5:30">
      <c r="E208" s="129"/>
      <c r="F208" s="129"/>
      <c r="G208" s="129"/>
      <c r="H208" s="129"/>
      <c r="I208" s="129"/>
      <c r="J208" s="129"/>
      <c r="R208" s="131"/>
      <c r="S208" s="131"/>
      <c r="T208" s="131"/>
      <c r="U208" s="131"/>
      <c r="Z208" s="131"/>
      <c r="AA208" s="131"/>
      <c r="AB208" s="131"/>
      <c r="AC208" s="131"/>
      <c r="AD208" s="131"/>
    </row>
    <row r="209" spans="5:30">
      <c r="E209" s="129"/>
      <c r="F209" s="129"/>
      <c r="G209" s="129"/>
      <c r="H209" s="129"/>
      <c r="I209" s="129"/>
      <c r="J209" s="129"/>
      <c r="R209" s="131"/>
      <c r="S209" s="131"/>
      <c r="T209" s="131"/>
      <c r="U209" s="131"/>
      <c r="Z209" s="131"/>
      <c r="AA209" s="131"/>
      <c r="AB209" s="131"/>
      <c r="AC209" s="131"/>
      <c r="AD209" s="131"/>
    </row>
    <row r="210" spans="5:30">
      <c r="E210" s="129"/>
      <c r="F210" s="129"/>
      <c r="G210" s="129"/>
      <c r="H210" s="129"/>
      <c r="I210" s="129"/>
      <c r="J210" s="129"/>
      <c r="R210" s="131"/>
      <c r="S210" s="131"/>
      <c r="T210" s="131"/>
      <c r="U210" s="131"/>
      <c r="Z210" s="131"/>
      <c r="AA210" s="131"/>
      <c r="AB210" s="131"/>
      <c r="AC210" s="131"/>
      <c r="AD210" s="131"/>
    </row>
    <row r="211" spans="5:30">
      <c r="E211" s="129"/>
      <c r="F211" s="129"/>
      <c r="G211" s="129"/>
      <c r="H211" s="129"/>
      <c r="I211" s="129"/>
      <c r="J211" s="129"/>
      <c r="R211" s="131"/>
      <c r="S211" s="131"/>
      <c r="T211" s="131"/>
      <c r="U211" s="131"/>
      <c r="Z211" s="131"/>
      <c r="AA211" s="131"/>
      <c r="AB211" s="131"/>
      <c r="AC211" s="131"/>
      <c r="AD211" s="131"/>
    </row>
    <row r="212" spans="5:30">
      <c r="E212" s="129"/>
      <c r="F212" s="129"/>
      <c r="G212" s="129"/>
      <c r="H212" s="129"/>
      <c r="I212" s="129"/>
      <c r="J212" s="129"/>
      <c r="R212" s="131"/>
      <c r="S212" s="131"/>
      <c r="T212" s="131"/>
      <c r="U212" s="131"/>
      <c r="Z212" s="131"/>
      <c r="AA212" s="131"/>
      <c r="AB212" s="131"/>
      <c r="AC212" s="131"/>
      <c r="AD212" s="131"/>
    </row>
    <row r="213" spans="5:30">
      <c r="E213" s="129"/>
      <c r="F213" s="129"/>
      <c r="G213" s="129"/>
      <c r="H213" s="129"/>
      <c r="I213" s="129"/>
      <c r="J213" s="129"/>
      <c r="R213" s="131"/>
      <c r="S213" s="131"/>
      <c r="T213" s="131"/>
      <c r="U213" s="131"/>
      <c r="Z213" s="131"/>
      <c r="AA213" s="131"/>
      <c r="AB213" s="131"/>
      <c r="AC213" s="131"/>
      <c r="AD213" s="131"/>
    </row>
    <row r="214" spans="5:30">
      <c r="E214" s="129"/>
      <c r="F214" s="129"/>
      <c r="G214" s="129"/>
      <c r="H214" s="129"/>
      <c r="I214" s="129"/>
      <c r="J214" s="129"/>
      <c r="R214" s="131"/>
      <c r="S214" s="131"/>
      <c r="T214" s="131"/>
      <c r="U214" s="131"/>
      <c r="Z214" s="131"/>
      <c r="AA214" s="131"/>
      <c r="AB214" s="131"/>
      <c r="AC214" s="131"/>
      <c r="AD214" s="131"/>
    </row>
    <row r="215" spans="5:30">
      <c r="E215" s="129"/>
      <c r="F215" s="129"/>
      <c r="G215" s="129"/>
      <c r="H215" s="129"/>
      <c r="I215" s="129"/>
      <c r="J215" s="129"/>
      <c r="R215" s="131"/>
      <c r="S215" s="131"/>
      <c r="T215" s="131"/>
      <c r="U215" s="131"/>
      <c r="Z215" s="131"/>
      <c r="AA215" s="131"/>
      <c r="AB215" s="131"/>
      <c r="AC215" s="131"/>
      <c r="AD215" s="131"/>
    </row>
    <row r="216" spans="5:30">
      <c r="E216" s="129"/>
      <c r="F216" s="129"/>
      <c r="G216" s="129"/>
      <c r="H216" s="129"/>
      <c r="I216" s="129"/>
      <c r="J216" s="129"/>
      <c r="R216" s="131"/>
      <c r="S216" s="131"/>
      <c r="T216" s="131"/>
      <c r="U216" s="131"/>
      <c r="Z216" s="131"/>
      <c r="AA216" s="131"/>
      <c r="AB216" s="131"/>
      <c r="AC216" s="131"/>
      <c r="AD216" s="131"/>
    </row>
    <row r="217" spans="5:30">
      <c r="E217" s="129"/>
      <c r="F217" s="129"/>
      <c r="G217" s="129"/>
      <c r="H217" s="129"/>
      <c r="I217" s="129"/>
      <c r="J217" s="129"/>
      <c r="R217" s="131"/>
      <c r="S217" s="131"/>
      <c r="T217" s="131"/>
      <c r="U217" s="131"/>
      <c r="Z217" s="131"/>
      <c r="AA217" s="131"/>
      <c r="AB217" s="131"/>
      <c r="AC217" s="131"/>
      <c r="AD217" s="131"/>
    </row>
    <row r="218" spans="5:30">
      <c r="E218" s="129"/>
      <c r="F218" s="129"/>
      <c r="G218" s="129"/>
      <c r="H218" s="129"/>
      <c r="I218" s="129"/>
      <c r="J218" s="129"/>
      <c r="R218" s="131"/>
      <c r="S218" s="131"/>
      <c r="T218" s="131"/>
      <c r="U218" s="131"/>
      <c r="Z218" s="131"/>
      <c r="AA218" s="131"/>
      <c r="AB218" s="131"/>
      <c r="AC218" s="131"/>
      <c r="AD218" s="131"/>
    </row>
    <row r="219" spans="5:30">
      <c r="E219" s="129"/>
      <c r="F219" s="129"/>
      <c r="G219" s="129"/>
      <c r="H219" s="129"/>
      <c r="I219" s="129"/>
      <c r="J219" s="129"/>
      <c r="R219" s="131"/>
      <c r="S219" s="131"/>
      <c r="T219" s="131"/>
      <c r="U219" s="131"/>
      <c r="Z219" s="131"/>
      <c r="AA219" s="131"/>
      <c r="AB219" s="131"/>
      <c r="AC219" s="131"/>
      <c r="AD219" s="131"/>
    </row>
    <row r="220" spans="5:30">
      <c r="E220" s="129"/>
      <c r="F220" s="129"/>
      <c r="G220" s="129"/>
      <c r="H220" s="129"/>
      <c r="I220" s="129"/>
      <c r="J220" s="129"/>
      <c r="R220" s="131"/>
      <c r="S220" s="131"/>
      <c r="T220" s="131"/>
      <c r="U220" s="131"/>
      <c r="Z220" s="131"/>
      <c r="AA220" s="131"/>
      <c r="AB220" s="131"/>
      <c r="AC220" s="131"/>
      <c r="AD220" s="131"/>
    </row>
    <row r="221" spans="5:30">
      <c r="E221" s="129"/>
      <c r="F221" s="129"/>
      <c r="G221" s="129"/>
      <c r="H221" s="129"/>
      <c r="I221" s="129"/>
      <c r="J221" s="129"/>
      <c r="R221" s="131"/>
      <c r="S221" s="131"/>
      <c r="T221" s="131"/>
      <c r="U221" s="131"/>
      <c r="Z221" s="131"/>
      <c r="AA221" s="131"/>
      <c r="AB221" s="131"/>
      <c r="AC221" s="131"/>
      <c r="AD221" s="131"/>
    </row>
    <row r="222" spans="5:30">
      <c r="E222" s="129"/>
      <c r="F222" s="129"/>
      <c r="G222" s="129"/>
      <c r="H222" s="129"/>
      <c r="I222" s="129"/>
      <c r="J222" s="129"/>
      <c r="R222" s="131"/>
      <c r="S222" s="131"/>
      <c r="T222" s="131"/>
      <c r="U222" s="131"/>
      <c r="Z222" s="131"/>
      <c r="AA222" s="131"/>
      <c r="AB222" s="131"/>
      <c r="AC222" s="131"/>
      <c r="AD222" s="131"/>
    </row>
    <row r="223" spans="5:30">
      <c r="E223" s="129"/>
      <c r="F223" s="129"/>
      <c r="G223" s="129"/>
      <c r="H223" s="129"/>
      <c r="I223" s="129"/>
      <c r="J223" s="129"/>
      <c r="R223" s="131"/>
      <c r="S223" s="131"/>
      <c r="T223" s="131"/>
      <c r="U223" s="131"/>
      <c r="Z223" s="131"/>
      <c r="AA223" s="131"/>
      <c r="AB223" s="131"/>
      <c r="AC223" s="131"/>
      <c r="AD223" s="131"/>
    </row>
    <row r="224" spans="5:30">
      <c r="E224" s="129"/>
      <c r="F224" s="129"/>
      <c r="G224" s="129"/>
      <c r="H224" s="129"/>
      <c r="I224" s="129"/>
      <c r="J224" s="129"/>
      <c r="R224" s="131"/>
      <c r="S224" s="131"/>
      <c r="T224" s="131"/>
      <c r="U224" s="131"/>
      <c r="Z224" s="131"/>
      <c r="AA224" s="131"/>
      <c r="AB224" s="131"/>
      <c r="AC224" s="131"/>
      <c r="AD224" s="131"/>
    </row>
    <row r="225" spans="5:30">
      <c r="E225" s="129"/>
      <c r="F225" s="129"/>
      <c r="G225" s="129"/>
      <c r="H225" s="129"/>
      <c r="I225" s="129"/>
      <c r="J225" s="129"/>
      <c r="R225" s="131"/>
      <c r="S225" s="131"/>
      <c r="T225" s="131"/>
      <c r="U225" s="131"/>
      <c r="Z225" s="131"/>
      <c r="AA225" s="131"/>
      <c r="AB225" s="131"/>
      <c r="AC225" s="131"/>
      <c r="AD225" s="131"/>
    </row>
    <row r="226" spans="5:30">
      <c r="E226" s="129"/>
      <c r="F226" s="129"/>
      <c r="G226" s="129"/>
      <c r="H226" s="129"/>
      <c r="I226" s="129"/>
      <c r="J226" s="129"/>
      <c r="R226" s="131"/>
      <c r="S226" s="131"/>
      <c r="T226" s="131"/>
      <c r="U226" s="131"/>
      <c r="Z226" s="131"/>
      <c r="AA226" s="131"/>
      <c r="AB226" s="131"/>
      <c r="AC226" s="131"/>
      <c r="AD226" s="131"/>
    </row>
    <row r="227" spans="5:30">
      <c r="E227" s="129"/>
      <c r="F227" s="129"/>
      <c r="G227" s="129"/>
      <c r="H227" s="129"/>
      <c r="I227" s="129"/>
      <c r="J227" s="129"/>
      <c r="R227" s="131"/>
      <c r="S227" s="131"/>
      <c r="T227" s="131"/>
      <c r="U227" s="131"/>
      <c r="Z227" s="131"/>
      <c r="AA227" s="131"/>
      <c r="AB227" s="131"/>
      <c r="AC227" s="131"/>
      <c r="AD227" s="131"/>
    </row>
    <row r="228" spans="5:30">
      <c r="E228" s="129"/>
      <c r="F228" s="129"/>
      <c r="G228" s="129"/>
      <c r="H228" s="129"/>
      <c r="I228" s="129"/>
      <c r="J228" s="129"/>
      <c r="R228" s="131"/>
      <c r="S228" s="131"/>
      <c r="T228" s="131"/>
      <c r="U228" s="131"/>
      <c r="Z228" s="131"/>
      <c r="AA228" s="131"/>
      <c r="AB228" s="131"/>
      <c r="AC228" s="131"/>
      <c r="AD228" s="131"/>
    </row>
    <row r="229" spans="5:30">
      <c r="E229" s="129"/>
      <c r="F229" s="129"/>
      <c r="G229" s="129"/>
      <c r="H229" s="129"/>
      <c r="I229" s="129"/>
      <c r="J229" s="129"/>
      <c r="R229" s="131"/>
      <c r="S229" s="131"/>
      <c r="T229" s="131"/>
      <c r="U229" s="131"/>
      <c r="Z229" s="131"/>
      <c r="AA229" s="131"/>
      <c r="AB229" s="131"/>
      <c r="AC229" s="131"/>
      <c r="AD229" s="131"/>
    </row>
    <row r="230" spans="5:30">
      <c r="E230" s="129"/>
      <c r="F230" s="129"/>
      <c r="G230" s="129"/>
      <c r="H230" s="129"/>
      <c r="I230" s="129"/>
      <c r="J230" s="129"/>
      <c r="R230" s="131"/>
      <c r="S230" s="131"/>
      <c r="T230" s="131"/>
      <c r="U230" s="131"/>
      <c r="Z230" s="131"/>
      <c r="AA230" s="131"/>
      <c r="AB230" s="131"/>
      <c r="AC230" s="131"/>
      <c r="AD230" s="131"/>
    </row>
    <row r="231" spans="5:30">
      <c r="E231" s="129"/>
      <c r="F231" s="129"/>
      <c r="G231" s="129"/>
      <c r="H231" s="129"/>
      <c r="I231" s="129"/>
      <c r="J231" s="129"/>
      <c r="R231" s="131"/>
      <c r="S231" s="131"/>
      <c r="T231" s="131"/>
      <c r="U231" s="131"/>
      <c r="Z231" s="131"/>
      <c r="AA231" s="131"/>
      <c r="AB231" s="131"/>
      <c r="AC231" s="131"/>
      <c r="AD231" s="131"/>
    </row>
    <row r="232" spans="5:30">
      <c r="E232" s="129"/>
      <c r="F232" s="129"/>
      <c r="G232" s="129"/>
      <c r="H232" s="129"/>
      <c r="I232" s="129"/>
      <c r="J232" s="129"/>
      <c r="R232" s="131"/>
      <c r="S232" s="131"/>
      <c r="T232" s="131"/>
      <c r="U232" s="131"/>
      <c r="Z232" s="131"/>
      <c r="AA232" s="131"/>
      <c r="AB232" s="131"/>
      <c r="AC232" s="131"/>
      <c r="AD232" s="131"/>
    </row>
    <row r="233" spans="5:30">
      <c r="E233" s="129"/>
      <c r="F233" s="129"/>
      <c r="G233" s="129"/>
      <c r="H233" s="129"/>
      <c r="I233" s="129"/>
      <c r="J233" s="129"/>
      <c r="R233" s="131"/>
      <c r="S233" s="131"/>
      <c r="T233" s="131"/>
      <c r="U233" s="131"/>
      <c r="Z233" s="131"/>
      <c r="AA233" s="131"/>
      <c r="AB233" s="131"/>
      <c r="AC233" s="131"/>
      <c r="AD233" s="131"/>
    </row>
    <row r="234" spans="5:30">
      <c r="E234" s="129"/>
      <c r="F234" s="129"/>
      <c r="G234" s="129"/>
      <c r="H234" s="129"/>
      <c r="I234" s="129"/>
      <c r="J234" s="129"/>
      <c r="R234" s="131"/>
      <c r="S234" s="131"/>
      <c r="T234" s="131"/>
      <c r="U234" s="131"/>
      <c r="Z234" s="131"/>
      <c r="AA234" s="131"/>
      <c r="AB234" s="131"/>
      <c r="AC234" s="131"/>
      <c r="AD234" s="131"/>
    </row>
    <row r="235" spans="5:30">
      <c r="E235" s="129"/>
      <c r="F235" s="129"/>
      <c r="G235" s="129"/>
      <c r="H235" s="129"/>
      <c r="I235" s="129"/>
      <c r="J235" s="129"/>
      <c r="R235" s="131"/>
      <c r="S235" s="131"/>
      <c r="T235" s="131"/>
      <c r="U235" s="131"/>
      <c r="Z235" s="131"/>
      <c r="AA235" s="131"/>
      <c r="AB235" s="131"/>
      <c r="AC235" s="131"/>
      <c r="AD235" s="131"/>
    </row>
    <row r="236" spans="5:30">
      <c r="E236" s="129"/>
      <c r="F236" s="129"/>
      <c r="G236" s="129"/>
      <c r="H236" s="129"/>
      <c r="I236" s="129"/>
      <c r="J236" s="129"/>
      <c r="R236" s="131"/>
      <c r="S236" s="131"/>
      <c r="T236" s="131"/>
      <c r="U236" s="131"/>
      <c r="Z236" s="131"/>
      <c r="AA236" s="131"/>
      <c r="AB236" s="131"/>
      <c r="AC236" s="131"/>
      <c r="AD236" s="131"/>
    </row>
    <row r="237" spans="5:30">
      <c r="E237" s="129"/>
      <c r="F237" s="129"/>
      <c r="G237" s="129"/>
      <c r="H237" s="129"/>
      <c r="I237" s="129"/>
      <c r="J237" s="129"/>
      <c r="R237" s="131"/>
      <c r="S237" s="131"/>
      <c r="T237" s="131"/>
      <c r="U237" s="131"/>
      <c r="Z237" s="131"/>
      <c r="AA237" s="131"/>
      <c r="AB237" s="131"/>
      <c r="AC237" s="131"/>
      <c r="AD237" s="131"/>
    </row>
    <row r="238" spans="5:30">
      <c r="E238" s="129"/>
      <c r="F238" s="129"/>
      <c r="G238" s="129"/>
      <c r="H238" s="129"/>
      <c r="I238" s="129"/>
      <c r="J238" s="129"/>
      <c r="R238" s="131"/>
      <c r="S238" s="131"/>
      <c r="T238" s="131"/>
      <c r="U238" s="131"/>
      <c r="Z238" s="131"/>
      <c r="AA238" s="131"/>
      <c r="AB238" s="131"/>
      <c r="AC238" s="131"/>
      <c r="AD238" s="131"/>
    </row>
    <row r="239" spans="5:30">
      <c r="E239" s="129"/>
      <c r="F239" s="129"/>
      <c r="G239" s="129"/>
      <c r="H239" s="129"/>
      <c r="I239" s="129"/>
      <c r="J239" s="129"/>
      <c r="R239" s="131"/>
      <c r="S239" s="131"/>
      <c r="T239" s="131"/>
      <c r="U239" s="131"/>
      <c r="Z239" s="131"/>
      <c r="AA239" s="131"/>
      <c r="AB239" s="131"/>
      <c r="AC239" s="131"/>
      <c r="AD239" s="131"/>
    </row>
    <row r="240" spans="5:30">
      <c r="E240" s="129"/>
      <c r="F240" s="129"/>
      <c r="G240" s="129"/>
      <c r="H240" s="129"/>
      <c r="I240" s="129"/>
      <c r="J240" s="129"/>
      <c r="R240" s="131"/>
      <c r="S240" s="131"/>
      <c r="T240" s="131"/>
      <c r="U240" s="131"/>
      <c r="Z240" s="131"/>
      <c r="AA240" s="131"/>
      <c r="AB240" s="131"/>
      <c r="AC240" s="131"/>
      <c r="AD240" s="131"/>
    </row>
    <row r="241" spans="5:30">
      <c r="E241" s="129"/>
      <c r="F241" s="129"/>
      <c r="G241" s="129"/>
      <c r="H241" s="129"/>
      <c r="I241" s="129"/>
      <c r="J241" s="129"/>
      <c r="R241" s="131"/>
      <c r="S241" s="131"/>
      <c r="T241" s="131"/>
      <c r="U241" s="131"/>
      <c r="Z241" s="131"/>
      <c r="AA241" s="131"/>
      <c r="AB241" s="131"/>
      <c r="AC241" s="131"/>
      <c r="AD241" s="131"/>
    </row>
    <row r="242" spans="5:30">
      <c r="E242" s="129"/>
      <c r="F242" s="129"/>
      <c r="G242" s="129"/>
      <c r="H242" s="129"/>
      <c r="I242" s="129"/>
      <c r="J242" s="129"/>
      <c r="R242" s="131"/>
      <c r="S242" s="131"/>
      <c r="T242" s="131"/>
      <c r="U242" s="131"/>
      <c r="Z242" s="131"/>
      <c r="AA242" s="131"/>
      <c r="AB242" s="131"/>
      <c r="AC242" s="131"/>
      <c r="AD242" s="131"/>
    </row>
    <row r="243" spans="5:30">
      <c r="E243" s="129"/>
      <c r="F243" s="129"/>
      <c r="G243" s="129"/>
      <c r="H243" s="129"/>
      <c r="I243" s="129"/>
      <c r="J243" s="129"/>
      <c r="R243" s="131"/>
      <c r="S243" s="131"/>
      <c r="T243" s="131"/>
      <c r="U243" s="131"/>
      <c r="Z243" s="131"/>
      <c r="AA243" s="131"/>
      <c r="AB243" s="131"/>
      <c r="AC243" s="131"/>
      <c r="AD243" s="131"/>
    </row>
    <row r="244" spans="5:30">
      <c r="E244" s="129"/>
      <c r="F244" s="129"/>
      <c r="G244" s="129"/>
      <c r="H244" s="129"/>
      <c r="I244" s="129"/>
      <c r="J244" s="129"/>
      <c r="R244" s="131"/>
      <c r="S244" s="131"/>
      <c r="T244" s="131"/>
      <c r="U244" s="131"/>
      <c r="Z244" s="131"/>
      <c r="AA244" s="131"/>
      <c r="AB244" s="131"/>
      <c r="AC244" s="131"/>
      <c r="AD244" s="131"/>
    </row>
    <row r="245" spans="5:30">
      <c r="E245" s="129"/>
      <c r="F245" s="129"/>
      <c r="G245" s="129"/>
      <c r="H245" s="129"/>
      <c r="I245" s="129"/>
      <c r="J245" s="129"/>
      <c r="R245" s="131"/>
      <c r="S245" s="131"/>
      <c r="T245" s="131"/>
      <c r="U245" s="131"/>
      <c r="Z245" s="131"/>
      <c r="AA245" s="131"/>
      <c r="AB245" s="131"/>
      <c r="AC245" s="131"/>
      <c r="AD245" s="131"/>
    </row>
    <row r="246" spans="5:30">
      <c r="E246" s="129"/>
      <c r="F246" s="129"/>
      <c r="G246" s="129"/>
      <c r="H246" s="129"/>
      <c r="I246" s="129"/>
      <c r="J246" s="129"/>
      <c r="R246" s="131"/>
      <c r="S246" s="131"/>
      <c r="T246" s="131"/>
      <c r="U246" s="131"/>
      <c r="Z246" s="131"/>
      <c r="AA246" s="131"/>
      <c r="AB246" s="131"/>
      <c r="AC246" s="131"/>
      <c r="AD246" s="131"/>
    </row>
    <row r="247" spans="5:30">
      <c r="E247" s="129"/>
      <c r="F247" s="129"/>
      <c r="G247" s="129"/>
      <c r="H247" s="129"/>
      <c r="I247" s="129"/>
      <c r="J247" s="129"/>
      <c r="R247" s="131"/>
      <c r="S247" s="131"/>
      <c r="T247" s="131"/>
      <c r="U247" s="131"/>
      <c r="Z247" s="131"/>
      <c r="AA247" s="131"/>
      <c r="AB247" s="131"/>
      <c r="AC247" s="131"/>
      <c r="AD247" s="131"/>
    </row>
    <row r="248" spans="5:30">
      <c r="E248" s="129"/>
      <c r="F248" s="129"/>
      <c r="G248" s="129"/>
      <c r="H248" s="129"/>
      <c r="I248" s="129"/>
      <c r="J248" s="129"/>
      <c r="R248" s="131"/>
      <c r="S248" s="131"/>
      <c r="T248" s="131"/>
      <c r="U248" s="131"/>
      <c r="Z248" s="131"/>
      <c r="AA248" s="131"/>
      <c r="AB248" s="131"/>
      <c r="AC248" s="131"/>
      <c r="AD248" s="131"/>
    </row>
    <row r="249" spans="5:30">
      <c r="E249" s="129"/>
      <c r="F249" s="129"/>
      <c r="G249" s="129"/>
      <c r="H249" s="129"/>
      <c r="I249" s="129"/>
      <c r="J249" s="129"/>
      <c r="R249" s="131"/>
      <c r="S249" s="131"/>
      <c r="T249" s="131"/>
      <c r="U249" s="131"/>
      <c r="Z249" s="131"/>
      <c r="AA249" s="131"/>
      <c r="AB249" s="131"/>
      <c r="AC249" s="131"/>
      <c r="AD249" s="131"/>
    </row>
    <row r="250" spans="5:30">
      <c r="E250" s="129"/>
      <c r="F250" s="129"/>
      <c r="G250" s="129"/>
      <c r="H250" s="129"/>
      <c r="I250" s="129"/>
      <c r="J250" s="129"/>
      <c r="R250" s="131"/>
      <c r="S250" s="131"/>
      <c r="T250" s="131"/>
      <c r="U250" s="131"/>
      <c r="Z250" s="131"/>
      <c r="AA250" s="131"/>
      <c r="AB250" s="131"/>
      <c r="AC250" s="131"/>
      <c r="AD250" s="131"/>
    </row>
    <row r="251" spans="5:30">
      <c r="E251" s="129"/>
      <c r="F251" s="129"/>
      <c r="G251" s="129"/>
      <c r="H251" s="129"/>
      <c r="I251" s="129"/>
      <c r="J251" s="129"/>
      <c r="R251" s="131"/>
      <c r="S251" s="131"/>
      <c r="T251" s="131"/>
      <c r="U251" s="131"/>
      <c r="Z251" s="131"/>
      <c r="AA251" s="131"/>
      <c r="AB251" s="131"/>
      <c r="AC251" s="131"/>
      <c r="AD251" s="131"/>
    </row>
    <row r="252" spans="5:30">
      <c r="E252" s="129"/>
      <c r="F252" s="129"/>
      <c r="G252" s="129"/>
      <c r="H252" s="129"/>
      <c r="I252" s="129"/>
      <c r="J252" s="129"/>
      <c r="R252" s="131"/>
      <c r="S252" s="131"/>
      <c r="T252" s="131"/>
      <c r="U252" s="131"/>
      <c r="Z252" s="131"/>
      <c r="AA252" s="131"/>
      <c r="AB252" s="131"/>
      <c r="AC252" s="131"/>
      <c r="AD252" s="131"/>
    </row>
    <row r="253" spans="5:30">
      <c r="E253" s="129"/>
      <c r="F253" s="129"/>
      <c r="G253" s="129"/>
      <c r="H253" s="129"/>
      <c r="I253" s="129"/>
      <c r="J253" s="129"/>
      <c r="R253" s="131"/>
      <c r="S253" s="131"/>
      <c r="T253" s="131"/>
      <c r="U253" s="131"/>
      <c r="Z253" s="131"/>
      <c r="AA253" s="131"/>
      <c r="AB253" s="131"/>
      <c r="AC253" s="131"/>
      <c r="AD253" s="131"/>
    </row>
    <row r="254" spans="5:30">
      <c r="E254" s="129"/>
      <c r="F254" s="129"/>
      <c r="G254" s="129"/>
      <c r="H254" s="129"/>
      <c r="I254" s="129"/>
      <c r="J254" s="129"/>
      <c r="R254" s="131"/>
      <c r="S254" s="131"/>
      <c r="T254" s="131"/>
      <c r="U254" s="131"/>
      <c r="Z254" s="131"/>
      <c r="AA254" s="131"/>
      <c r="AB254" s="131"/>
      <c r="AC254" s="131"/>
      <c r="AD254" s="131"/>
    </row>
    <row r="255" spans="5:30">
      <c r="E255" s="129"/>
      <c r="F255" s="129"/>
      <c r="G255" s="129"/>
      <c r="H255" s="129"/>
      <c r="I255" s="129"/>
      <c r="J255" s="129"/>
      <c r="R255" s="131"/>
      <c r="S255" s="131"/>
      <c r="T255" s="131"/>
      <c r="U255" s="131"/>
      <c r="Z255" s="131"/>
      <c r="AA255" s="131"/>
      <c r="AB255" s="131"/>
      <c r="AC255" s="131"/>
      <c r="AD255" s="131"/>
    </row>
    <row r="256" spans="5:30">
      <c r="E256" s="129"/>
      <c r="F256" s="129"/>
      <c r="G256" s="129"/>
      <c r="H256" s="129"/>
      <c r="I256" s="129"/>
      <c r="J256" s="129"/>
      <c r="R256" s="131"/>
      <c r="S256" s="131"/>
      <c r="T256" s="131"/>
      <c r="U256" s="131"/>
      <c r="Z256" s="131"/>
      <c r="AA256" s="131"/>
      <c r="AB256" s="131"/>
      <c r="AC256" s="131"/>
      <c r="AD256" s="131"/>
    </row>
    <row r="257" spans="5:30">
      <c r="E257" s="129"/>
      <c r="F257" s="129"/>
      <c r="G257" s="129"/>
      <c r="H257" s="129"/>
      <c r="I257" s="129"/>
      <c r="J257" s="129"/>
      <c r="R257" s="131"/>
      <c r="S257" s="131"/>
      <c r="T257" s="131"/>
      <c r="U257" s="131"/>
      <c r="Z257" s="131"/>
      <c r="AA257" s="131"/>
      <c r="AB257" s="131"/>
      <c r="AC257" s="131"/>
      <c r="AD257" s="131"/>
    </row>
    <row r="258" spans="5:30">
      <c r="E258" s="129"/>
      <c r="F258" s="129"/>
      <c r="G258" s="129"/>
      <c r="H258" s="129"/>
      <c r="I258" s="129"/>
      <c r="J258" s="129"/>
      <c r="R258" s="131"/>
      <c r="S258" s="131"/>
      <c r="T258" s="131"/>
      <c r="U258" s="131"/>
      <c r="Z258" s="131"/>
      <c r="AA258" s="131"/>
      <c r="AB258" s="131"/>
      <c r="AC258" s="131"/>
      <c r="AD258" s="131"/>
    </row>
    <row r="259" spans="5:30">
      <c r="E259" s="129"/>
      <c r="F259" s="129"/>
      <c r="G259" s="129"/>
      <c r="H259" s="129"/>
      <c r="I259" s="129"/>
      <c r="J259" s="129"/>
      <c r="R259" s="131"/>
      <c r="S259" s="131"/>
      <c r="T259" s="131"/>
      <c r="U259" s="131"/>
      <c r="Z259" s="131"/>
      <c r="AA259" s="131"/>
      <c r="AB259" s="131"/>
      <c r="AC259" s="131"/>
      <c r="AD259" s="131"/>
    </row>
    <row r="260" spans="5:30">
      <c r="E260" s="129"/>
      <c r="F260" s="129"/>
      <c r="G260" s="129"/>
      <c r="H260" s="129"/>
      <c r="I260" s="129"/>
      <c r="J260" s="129"/>
      <c r="R260" s="131"/>
      <c r="S260" s="131"/>
      <c r="T260" s="131"/>
      <c r="U260" s="131"/>
      <c r="Z260" s="131"/>
      <c r="AA260" s="131"/>
      <c r="AB260" s="131"/>
      <c r="AC260" s="131"/>
      <c r="AD260" s="131"/>
    </row>
    <row r="261" spans="5:30">
      <c r="E261" s="129"/>
      <c r="F261" s="129"/>
      <c r="G261" s="129"/>
      <c r="H261" s="129"/>
      <c r="I261" s="129"/>
      <c r="J261" s="129"/>
      <c r="R261" s="131"/>
      <c r="S261" s="131"/>
      <c r="T261" s="131"/>
      <c r="U261" s="131"/>
      <c r="Z261" s="131"/>
      <c r="AA261" s="131"/>
      <c r="AB261" s="131"/>
      <c r="AC261" s="131"/>
      <c r="AD261" s="131"/>
    </row>
    <row r="262" spans="5:30">
      <c r="E262" s="129"/>
      <c r="F262" s="129"/>
      <c r="G262" s="129"/>
      <c r="H262" s="129"/>
      <c r="I262" s="129"/>
      <c r="J262" s="129"/>
      <c r="R262" s="131"/>
      <c r="S262" s="131"/>
      <c r="T262" s="131"/>
      <c r="U262" s="131"/>
      <c r="Z262" s="131"/>
      <c r="AA262" s="131"/>
      <c r="AB262" s="131"/>
      <c r="AC262" s="131"/>
      <c r="AD262" s="131"/>
    </row>
    <row r="263" spans="5:30">
      <c r="E263" s="129"/>
      <c r="F263" s="129"/>
      <c r="G263" s="129"/>
      <c r="H263" s="129"/>
      <c r="I263" s="129"/>
      <c r="J263" s="129"/>
      <c r="R263" s="131"/>
      <c r="S263" s="131"/>
      <c r="T263" s="131"/>
      <c r="U263" s="131"/>
      <c r="Z263" s="131"/>
      <c r="AA263" s="131"/>
      <c r="AB263" s="131"/>
      <c r="AC263" s="131"/>
      <c r="AD263" s="131"/>
    </row>
    <row r="264" spans="5:30">
      <c r="E264" s="129"/>
      <c r="F264" s="129"/>
      <c r="G264" s="129"/>
      <c r="H264" s="129"/>
      <c r="I264" s="129"/>
      <c r="J264" s="129"/>
      <c r="R264" s="131"/>
      <c r="S264" s="131"/>
      <c r="T264" s="131"/>
      <c r="U264" s="131"/>
      <c r="Z264" s="131"/>
      <c r="AA264" s="131"/>
      <c r="AB264" s="131"/>
      <c r="AC264" s="131"/>
      <c r="AD264" s="131"/>
    </row>
    <row r="265" spans="5:30">
      <c r="E265" s="129"/>
      <c r="F265" s="129"/>
      <c r="G265" s="129"/>
      <c r="H265" s="129"/>
      <c r="I265" s="129"/>
      <c r="J265" s="129"/>
      <c r="R265" s="131"/>
      <c r="S265" s="131"/>
      <c r="T265" s="131"/>
      <c r="U265" s="131"/>
      <c r="Z265" s="131"/>
      <c r="AA265" s="131"/>
      <c r="AB265" s="131"/>
      <c r="AC265" s="131"/>
      <c r="AD265" s="131"/>
    </row>
    <row r="266" spans="5:30">
      <c r="E266" s="129"/>
      <c r="F266" s="129"/>
      <c r="G266" s="129"/>
      <c r="H266" s="129"/>
      <c r="I266" s="129"/>
      <c r="J266" s="129"/>
      <c r="R266" s="131"/>
      <c r="S266" s="131"/>
      <c r="T266" s="131"/>
      <c r="U266" s="131"/>
      <c r="Z266" s="131"/>
      <c r="AA266" s="131"/>
      <c r="AB266" s="131"/>
      <c r="AC266" s="131"/>
      <c r="AD266" s="131"/>
    </row>
    <row r="267" spans="5:30">
      <c r="E267" s="129"/>
      <c r="F267" s="129"/>
      <c r="G267" s="129"/>
      <c r="H267" s="129"/>
      <c r="I267" s="129"/>
      <c r="J267" s="129"/>
      <c r="R267" s="131"/>
      <c r="S267" s="131"/>
      <c r="T267" s="131"/>
      <c r="U267" s="131"/>
      <c r="Z267" s="131"/>
      <c r="AA267" s="131"/>
      <c r="AB267" s="131"/>
      <c r="AC267" s="131"/>
      <c r="AD267" s="131"/>
    </row>
    <row r="268" spans="5:30">
      <c r="E268" s="129"/>
      <c r="F268" s="129"/>
      <c r="G268" s="129"/>
      <c r="H268" s="129"/>
      <c r="I268" s="129"/>
      <c r="J268" s="129"/>
      <c r="R268" s="131"/>
      <c r="S268" s="131"/>
      <c r="T268" s="131"/>
      <c r="U268" s="131"/>
      <c r="Z268" s="131"/>
      <c r="AA268" s="131"/>
      <c r="AB268" s="131"/>
      <c r="AC268" s="131"/>
      <c r="AD268" s="131"/>
    </row>
    <row r="269" spans="5:30">
      <c r="E269" s="129"/>
      <c r="F269" s="129"/>
      <c r="G269" s="129"/>
      <c r="H269" s="129"/>
      <c r="I269" s="129"/>
      <c r="J269" s="129"/>
      <c r="R269" s="131"/>
      <c r="S269" s="131"/>
      <c r="T269" s="131"/>
      <c r="U269" s="131"/>
      <c r="Z269" s="131"/>
      <c r="AA269" s="131"/>
      <c r="AB269" s="131"/>
      <c r="AC269" s="131"/>
      <c r="AD269" s="131"/>
    </row>
    <row r="270" spans="5:30">
      <c r="E270" s="129"/>
      <c r="F270" s="129"/>
      <c r="G270" s="129"/>
      <c r="H270" s="129"/>
      <c r="I270" s="129"/>
      <c r="J270" s="129"/>
      <c r="R270" s="131"/>
      <c r="S270" s="131"/>
      <c r="T270" s="131"/>
      <c r="U270" s="131"/>
      <c r="Z270" s="131"/>
      <c r="AA270" s="131"/>
      <c r="AB270" s="131"/>
      <c r="AC270" s="131"/>
      <c r="AD270" s="131"/>
    </row>
    <row r="271" spans="5:30">
      <c r="E271" s="129"/>
      <c r="F271" s="129"/>
      <c r="G271" s="129"/>
      <c r="H271" s="129"/>
      <c r="I271" s="129"/>
      <c r="J271" s="129"/>
      <c r="R271" s="131"/>
      <c r="S271" s="131"/>
      <c r="T271" s="131"/>
      <c r="U271" s="131"/>
      <c r="Z271" s="131"/>
      <c r="AA271" s="131"/>
      <c r="AB271" s="131"/>
      <c r="AC271" s="131"/>
      <c r="AD271" s="131"/>
    </row>
    <row r="272" spans="5:30">
      <c r="E272" s="129"/>
      <c r="F272" s="129"/>
      <c r="G272" s="129"/>
      <c r="H272" s="129"/>
      <c r="I272" s="129"/>
      <c r="J272" s="129"/>
      <c r="R272" s="131"/>
      <c r="S272" s="131"/>
      <c r="T272" s="131"/>
      <c r="U272" s="131"/>
      <c r="Z272" s="131"/>
      <c r="AA272" s="131"/>
      <c r="AB272" s="131"/>
      <c r="AC272" s="131"/>
      <c r="AD272" s="131"/>
    </row>
    <row r="273" spans="5:30">
      <c r="E273" s="129"/>
      <c r="F273" s="129"/>
      <c r="G273" s="129"/>
      <c r="H273" s="129"/>
      <c r="I273" s="129"/>
      <c r="J273" s="129"/>
      <c r="R273" s="131"/>
      <c r="S273" s="131"/>
      <c r="T273" s="131"/>
      <c r="U273" s="131"/>
      <c r="Z273" s="131"/>
      <c r="AA273" s="131"/>
      <c r="AB273" s="131"/>
      <c r="AC273" s="131"/>
      <c r="AD273" s="131"/>
    </row>
    <row r="274" spans="5:30">
      <c r="E274" s="129"/>
      <c r="F274" s="129"/>
      <c r="G274" s="129"/>
      <c r="H274" s="129"/>
      <c r="I274" s="129"/>
      <c r="J274" s="129"/>
      <c r="R274" s="131"/>
      <c r="S274" s="131"/>
      <c r="T274" s="131"/>
      <c r="U274" s="131"/>
      <c r="Z274" s="131"/>
      <c r="AA274" s="131"/>
      <c r="AB274" s="131"/>
      <c r="AC274" s="131"/>
      <c r="AD274" s="131"/>
    </row>
    <row r="275" spans="5:30">
      <c r="E275" s="129"/>
      <c r="F275" s="129"/>
      <c r="G275" s="129"/>
      <c r="H275" s="129"/>
      <c r="I275" s="129"/>
      <c r="J275" s="129"/>
      <c r="R275" s="131"/>
      <c r="S275" s="131"/>
      <c r="T275" s="131"/>
      <c r="U275" s="131"/>
      <c r="Z275" s="131"/>
      <c r="AA275" s="131"/>
      <c r="AB275" s="131"/>
      <c r="AC275" s="131"/>
      <c r="AD275" s="131"/>
    </row>
    <row r="276" spans="5:30">
      <c r="E276" s="129"/>
      <c r="F276" s="129"/>
      <c r="G276" s="129"/>
      <c r="H276" s="129"/>
      <c r="I276" s="129"/>
      <c r="J276" s="129"/>
      <c r="R276" s="131"/>
      <c r="S276" s="131"/>
      <c r="T276" s="131"/>
      <c r="U276" s="131"/>
      <c r="Z276" s="131"/>
      <c r="AA276" s="131"/>
      <c r="AB276" s="131"/>
      <c r="AC276" s="131"/>
      <c r="AD276" s="131"/>
    </row>
    <row r="277" spans="5:30">
      <c r="E277" s="129"/>
      <c r="F277" s="129"/>
      <c r="G277" s="129"/>
      <c r="H277" s="129"/>
      <c r="I277" s="129"/>
      <c r="J277" s="129"/>
      <c r="R277" s="131"/>
      <c r="S277" s="131"/>
      <c r="T277" s="131"/>
      <c r="U277" s="131"/>
      <c r="Z277" s="131"/>
      <c r="AA277" s="131"/>
      <c r="AB277" s="131"/>
      <c r="AC277" s="131"/>
      <c r="AD277" s="131"/>
    </row>
    <row r="278" spans="5:30">
      <c r="E278" s="129"/>
      <c r="F278" s="129"/>
      <c r="G278" s="129"/>
      <c r="H278" s="129"/>
      <c r="I278" s="129"/>
      <c r="J278" s="129"/>
      <c r="R278" s="131"/>
      <c r="S278" s="131"/>
      <c r="T278" s="131"/>
      <c r="U278" s="131"/>
      <c r="Z278" s="131"/>
      <c r="AA278" s="131"/>
      <c r="AB278" s="131"/>
      <c r="AC278" s="131"/>
      <c r="AD278" s="131"/>
    </row>
    <row r="279" spans="5:30">
      <c r="E279" s="129"/>
      <c r="F279" s="129"/>
      <c r="G279" s="129"/>
      <c r="H279" s="129"/>
      <c r="I279" s="129"/>
      <c r="J279" s="129"/>
      <c r="R279" s="131"/>
      <c r="S279" s="131"/>
      <c r="T279" s="131"/>
      <c r="U279" s="131"/>
      <c r="Z279" s="131"/>
      <c r="AA279" s="131"/>
      <c r="AB279" s="131"/>
      <c r="AC279" s="131"/>
      <c r="AD279" s="131"/>
    </row>
    <row r="280" spans="5:30">
      <c r="E280" s="129"/>
      <c r="F280" s="129"/>
      <c r="G280" s="129"/>
      <c r="H280" s="129"/>
      <c r="I280" s="129"/>
      <c r="J280" s="129"/>
      <c r="R280" s="131"/>
      <c r="S280" s="131"/>
      <c r="T280" s="131"/>
      <c r="U280" s="131"/>
      <c r="Z280" s="131"/>
      <c r="AA280" s="131"/>
      <c r="AB280" s="131"/>
      <c r="AC280" s="131"/>
      <c r="AD280" s="131"/>
    </row>
    <row r="281" spans="5:30">
      <c r="E281" s="129"/>
      <c r="F281" s="129"/>
      <c r="G281" s="129"/>
      <c r="H281" s="129"/>
      <c r="I281" s="129"/>
      <c r="J281" s="129"/>
      <c r="R281" s="131"/>
      <c r="S281" s="131"/>
      <c r="T281" s="131"/>
      <c r="U281" s="131"/>
      <c r="Z281" s="131"/>
      <c r="AA281" s="131"/>
      <c r="AB281" s="131"/>
      <c r="AC281" s="131"/>
      <c r="AD281" s="131"/>
    </row>
    <row r="282" spans="5:30">
      <c r="E282" s="129"/>
      <c r="F282" s="129"/>
      <c r="G282" s="129"/>
      <c r="H282" s="129"/>
      <c r="I282" s="129"/>
      <c r="J282" s="129"/>
      <c r="R282" s="131"/>
      <c r="S282" s="131"/>
      <c r="T282" s="131"/>
      <c r="U282" s="131"/>
      <c r="Z282" s="131"/>
      <c r="AA282" s="131"/>
      <c r="AB282" s="131"/>
      <c r="AC282" s="131"/>
      <c r="AD282" s="131"/>
    </row>
    <row r="283" spans="5:30">
      <c r="E283" s="129"/>
      <c r="F283" s="129"/>
      <c r="G283" s="129"/>
      <c r="H283" s="129"/>
      <c r="I283" s="129"/>
      <c r="J283" s="129"/>
      <c r="R283" s="131"/>
      <c r="S283" s="131"/>
      <c r="T283" s="131"/>
      <c r="U283" s="131"/>
      <c r="Z283" s="131"/>
      <c r="AA283" s="131"/>
      <c r="AB283" s="131"/>
      <c r="AC283" s="131"/>
      <c r="AD283" s="131"/>
    </row>
    <row r="284" spans="5:30">
      <c r="E284" s="129"/>
      <c r="F284" s="129"/>
      <c r="G284" s="129"/>
      <c r="H284" s="129"/>
      <c r="I284" s="129"/>
      <c r="J284" s="129"/>
      <c r="R284" s="131"/>
      <c r="S284" s="131"/>
      <c r="T284" s="131"/>
      <c r="U284" s="131"/>
      <c r="Z284" s="131"/>
      <c r="AA284" s="131"/>
      <c r="AB284" s="131"/>
      <c r="AC284" s="131"/>
      <c r="AD284" s="131"/>
    </row>
    <row r="285" spans="5:30">
      <c r="E285" s="129"/>
      <c r="F285" s="129"/>
      <c r="G285" s="129"/>
      <c r="H285" s="129"/>
      <c r="I285" s="129"/>
      <c r="J285" s="129"/>
      <c r="R285" s="131"/>
      <c r="S285" s="131"/>
      <c r="T285" s="131"/>
      <c r="U285" s="131"/>
      <c r="Z285" s="131"/>
      <c r="AA285" s="131"/>
      <c r="AB285" s="131"/>
      <c r="AC285" s="131"/>
      <c r="AD285" s="131"/>
    </row>
    <row r="286" spans="5:30">
      <c r="E286" s="129"/>
      <c r="F286" s="129"/>
      <c r="G286" s="129"/>
      <c r="H286" s="129"/>
      <c r="I286" s="129"/>
      <c r="J286" s="129"/>
      <c r="R286" s="131"/>
      <c r="S286" s="131"/>
      <c r="T286" s="131"/>
      <c r="U286" s="131"/>
      <c r="Z286" s="131"/>
      <c r="AA286" s="131"/>
      <c r="AB286" s="131"/>
      <c r="AC286" s="131"/>
      <c r="AD286" s="131"/>
    </row>
    <row r="287" spans="5:30">
      <c r="E287" s="129"/>
      <c r="F287" s="129"/>
      <c r="G287" s="129"/>
      <c r="H287" s="129"/>
      <c r="I287" s="129"/>
      <c r="J287" s="129"/>
      <c r="R287" s="131"/>
      <c r="S287" s="131"/>
      <c r="T287" s="131"/>
      <c r="U287" s="131"/>
      <c r="Z287" s="131"/>
      <c r="AA287" s="131"/>
      <c r="AB287" s="131"/>
      <c r="AC287" s="131"/>
      <c r="AD287" s="131"/>
    </row>
    <row r="288" spans="5:30">
      <c r="E288" s="129"/>
      <c r="F288" s="129"/>
      <c r="G288" s="129"/>
      <c r="H288" s="129"/>
      <c r="I288" s="129"/>
      <c r="J288" s="129"/>
      <c r="R288" s="131"/>
      <c r="S288" s="131"/>
      <c r="T288" s="131"/>
      <c r="U288" s="131"/>
      <c r="Z288" s="131"/>
      <c r="AA288" s="131"/>
      <c r="AB288" s="131"/>
      <c r="AC288" s="131"/>
      <c r="AD288" s="131"/>
    </row>
    <row r="289" spans="5:30">
      <c r="E289" s="129"/>
      <c r="F289" s="129"/>
      <c r="G289" s="129"/>
      <c r="H289" s="129"/>
      <c r="I289" s="129"/>
      <c r="J289" s="129"/>
      <c r="R289" s="131"/>
      <c r="S289" s="131"/>
      <c r="T289" s="131"/>
      <c r="U289" s="131"/>
      <c r="Z289" s="131"/>
      <c r="AA289" s="131"/>
      <c r="AB289" s="131"/>
      <c r="AC289" s="131"/>
      <c r="AD289" s="131"/>
    </row>
    <row r="290" spans="5:30">
      <c r="E290" s="129"/>
      <c r="F290" s="129"/>
      <c r="G290" s="129"/>
      <c r="H290" s="129"/>
      <c r="I290" s="129"/>
      <c r="J290" s="129"/>
      <c r="R290" s="131"/>
      <c r="S290" s="131"/>
      <c r="T290" s="131"/>
      <c r="U290" s="131"/>
      <c r="Z290" s="131"/>
      <c r="AA290" s="131"/>
      <c r="AB290" s="131"/>
      <c r="AC290" s="131"/>
      <c r="AD290" s="131"/>
    </row>
    <row r="291" spans="5:30">
      <c r="E291" s="129"/>
      <c r="F291" s="129"/>
      <c r="G291" s="129"/>
      <c r="H291" s="129"/>
      <c r="I291" s="129"/>
      <c r="J291" s="129"/>
      <c r="R291" s="131"/>
      <c r="S291" s="131"/>
      <c r="T291" s="131"/>
      <c r="U291" s="131"/>
      <c r="Z291" s="131"/>
      <c r="AA291" s="131"/>
      <c r="AB291" s="131"/>
      <c r="AC291" s="131"/>
      <c r="AD291" s="131"/>
    </row>
    <row r="292" spans="5:30">
      <c r="E292" s="129"/>
      <c r="F292" s="129"/>
      <c r="G292" s="129"/>
      <c r="H292" s="129"/>
      <c r="I292" s="129"/>
      <c r="J292" s="129"/>
      <c r="R292" s="131"/>
      <c r="S292" s="131"/>
      <c r="T292" s="131"/>
      <c r="U292" s="131"/>
      <c r="Z292" s="131"/>
      <c r="AA292" s="131"/>
      <c r="AB292" s="131"/>
      <c r="AC292" s="131"/>
      <c r="AD292" s="131"/>
    </row>
    <row r="293" spans="5:30">
      <c r="E293" s="129"/>
      <c r="F293" s="129"/>
      <c r="G293" s="129"/>
      <c r="H293" s="129"/>
      <c r="I293" s="129"/>
      <c r="J293" s="129"/>
      <c r="R293" s="131"/>
      <c r="S293" s="131"/>
      <c r="T293" s="131"/>
      <c r="U293" s="131"/>
      <c r="Z293" s="131"/>
      <c r="AA293" s="131"/>
      <c r="AB293" s="131"/>
      <c r="AC293" s="131"/>
      <c r="AD293" s="131"/>
    </row>
    <row r="294" spans="5:30">
      <c r="E294" s="129"/>
      <c r="F294" s="129"/>
      <c r="G294" s="129"/>
      <c r="H294" s="129"/>
      <c r="I294" s="129"/>
      <c r="J294" s="129"/>
      <c r="R294" s="131"/>
      <c r="S294" s="131"/>
      <c r="T294" s="131"/>
      <c r="U294" s="131"/>
      <c r="Z294" s="131"/>
      <c r="AA294" s="131"/>
      <c r="AB294" s="131"/>
      <c r="AC294" s="131"/>
      <c r="AD294" s="131"/>
    </row>
    <row r="295" spans="5:30">
      <c r="E295" s="129"/>
      <c r="F295" s="129"/>
      <c r="G295" s="129"/>
      <c r="H295" s="129"/>
      <c r="I295" s="129"/>
      <c r="J295" s="129"/>
      <c r="R295" s="131"/>
      <c r="S295" s="131"/>
      <c r="T295" s="131"/>
      <c r="U295" s="131"/>
      <c r="Z295" s="131"/>
      <c r="AA295" s="131"/>
      <c r="AB295" s="131"/>
      <c r="AC295" s="131"/>
      <c r="AD295" s="131"/>
    </row>
    <row r="296" spans="5:30">
      <c r="E296" s="129"/>
      <c r="F296" s="129"/>
      <c r="G296" s="129"/>
      <c r="H296" s="129"/>
      <c r="I296" s="129"/>
      <c r="J296" s="129"/>
      <c r="R296" s="131"/>
      <c r="S296" s="131"/>
      <c r="T296" s="131"/>
      <c r="U296" s="131"/>
      <c r="Z296" s="131"/>
      <c r="AA296" s="131"/>
      <c r="AB296" s="131"/>
      <c r="AC296" s="131"/>
      <c r="AD296" s="131"/>
    </row>
    <row r="297" spans="5:30">
      <c r="E297" s="129"/>
      <c r="F297" s="129"/>
      <c r="G297" s="129"/>
      <c r="H297" s="129"/>
      <c r="I297" s="129"/>
      <c r="J297" s="129"/>
      <c r="R297" s="131"/>
      <c r="S297" s="131"/>
      <c r="T297" s="131"/>
      <c r="U297" s="131"/>
      <c r="Z297" s="131"/>
      <c r="AA297" s="131"/>
      <c r="AB297" s="131"/>
      <c r="AC297" s="131"/>
      <c r="AD297" s="131"/>
    </row>
    <row r="298" spans="5:30">
      <c r="E298" s="129"/>
      <c r="F298" s="129"/>
      <c r="G298" s="129"/>
      <c r="H298" s="129"/>
      <c r="I298" s="129"/>
      <c r="J298" s="129"/>
      <c r="R298" s="131"/>
      <c r="S298" s="131"/>
      <c r="T298" s="131"/>
      <c r="U298" s="131"/>
      <c r="Z298" s="131"/>
      <c r="AA298" s="131"/>
      <c r="AB298" s="131"/>
      <c r="AC298" s="131"/>
      <c r="AD298" s="131"/>
    </row>
    <row r="299" spans="5:30">
      <c r="E299" s="129"/>
      <c r="F299" s="129"/>
      <c r="G299" s="129"/>
      <c r="H299" s="129"/>
      <c r="I299" s="129"/>
      <c r="J299" s="129"/>
      <c r="R299" s="131"/>
      <c r="S299" s="131"/>
      <c r="T299" s="131"/>
      <c r="U299" s="131"/>
      <c r="Z299" s="131"/>
      <c r="AA299" s="131"/>
      <c r="AB299" s="131"/>
      <c r="AC299" s="131"/>
      <c r="AD299" s="131"/>
    </row>
    <row r="300" spans="5:30">
      <c r="E300" s="129"/>
      <c r="F300" s="129"/>
      <c r="G300" s="129"/>
      <c r="H300" s="129"/>
      <c r="I300" s="129"/>
      <c r="J300" s="129"/>
      <c r="R300" s="131"/>
      <c r="S300" s="131"/>
      <c r="T300" s="131"/>
      <c r="U300" s="131"/>
      <c r="Z300" s="131"/>
      <c r="AA300" s="131"/>
      <c r="AB300" s="131"/>
      <c r="AC300" s="131"/>
      <c r="AD300" s="131"/>
    </row>
    <row r="301" spans="5:30">
      <c r="E301" s="129"/>
      <c r="F301" s="129"/>
      <c r="G301" s="129"/>
      <c r="H301" s="129"/>
      <c r="I301" s="129"/>
      <c r="J301" s="129"/>
      <c r="R301" s="131"/>
      <c r="S301" s="131"/>
      <c r="T301" s="131"/>
      <c r="U301" s="131"/>
      <c r="Z301" s="131"/>
      <c r="AA301" s="131"/>
      <c r="AB301" s="131"/>
      <c r="AC301" s="131"/>
      <c r="AD301" s="131"/>
    </row>
    <row r="302" spans="5:30">
      <c r="E302" s="129"/>
      <c r="F302" s="129"/>
      <c r="G302" s="129"/>
      <c r="H302" s="129"/>
      <c r="I302" s="129"/>
      <c r="J302" s="129"/>
      <c r="R302" s="131"/>
      <c r="S302" s="131"/>
      <c r="T302" s="131"/>
      <c r="U302" s="131"/>
      <c r="Z302" s="131"/>
      <c r="AA302" s="131"/>
      <c r="AB302" s="131"/>
      <c r="AC302" s="131"/>
      <c r="AD302" s="131"/>
    </row>
    <row r="303" spans="5:30">
      <c r="E303" s="129"/>
      <c r="F303" s="129"/>
      <c r="G303" s="129"/>
      <c r="H303" s="129"/>
      <c r="I303" s="129"/>
      <c r="J303" s="129"/>
      <c r="R303" s="131"/>
      <c r="S303" s="131"/>
      <c r="T303" s="131"/>
      <c r="U303" s="131"/>
      <c r="Z303" s="131"/>
      <c r="AA303" s="131"/>
      <c r="AB303" s="131"/>
      <c r="AC303" s="131"/>
      <c r="AD303" s="131"/>
    </row>
    <row r="304" spans="5:30">
      <c r="E304" s="129"/>
      <c r="F304" s="129"/>
      <c r="G304" s="129"/>
      <c r="H304" s="129"/>
      <c r="I304" s="129"/>
      <c r="J304" s="129"/>
      <c r="R304" s="131"/>
      <c r="S304" s="131"/>
      <c r="T304" s="131"/>
      <c r="U304" s="131"/>
      <c r="Z304" s="131"/>
      <c r="AA304" s="131"/>
      <c r="AB304" s="131"/>
      <c r="AC304" s="131"/>
      <c r="AD304" s="131"/>
    </row>
    <row r="305" spans="5:30">
      <c r="E305" s="129"/>
      <c r="F305" s="129"/>
      <c r="G305" s="129"/>
      <c r="H305" s="129"/>
      <c r="I305" s="129"/>
      <c r="J305" s="129"/>
      <c r="R305" s="131"/>
      <c r="S305" s="131"/>
      <c r="T305" s="131"/>
      <c r="U305" s="131"/>
      <c r="Z305" s="131"/>
      <c r="AA305" s="131"/>
      <c r="AB305" s="131"/>
      <c r="AC305" s="131"/>
      <c r="AD305" s="131"/>
    </row>
    <row r="306" spans="5:30">
      <c r="E306" s="129"/>
      <c r="F306" s="129"/>
      <c r="G306" s="129"/>
      <c r="H306" s="129"/>
      <c r="I306" s="129"/>
      <c r="J306" s="129"/>
      <c r="R306" s="131"/>
      <c r="S306" s="131"/>
      <c r="T306" s="131"/>
      <c r="U306" s="131"/>
      <c r="Z306" s="131"/>
      <c r="AA306" s="131"/>
      <c r="AB306" s="131"/>
      <c r="AC306" s="131"/>
      <c r="AD306" s="131"/>
    </row>
    <row r="307" spans="5:30">
      <c r="E307" s="129"/>
      <c r="F307" s="129"/>
      <c r="G307" s="129"/>
      <c r="H307" s="129"/>
      <c r="I307" s="129"/>
      <c r="J307" s="129"/>
      <c r="R307" s="131"/>
      <c r="S307" s="131"/>
      <c r="T307" s="131"/>
      <c r="U307" s="131"/>
      <c r="Z307" s="131"/>
      <c r="AA307" s="131"/>
      <c r="AB307" s="131"/>
      <c r="AC307" s="131"/>
      <c r="AD307" s="131"/>
    </row>
    <row r="308" spans="5:30">
      <c r="E308" s="129"/>
      <c r="F308" s="129"/>
      <c r="G308" s="129"/>
      <c r="H308" s="129"/>
      <c r="I308" s="129"/>
      <c r="J308" s="129"/>
      <c r="R308" s="131"/>
      <c r="S308" s="131"/>
      <c r="T308" s="131"/>
      <c r="U308" s="131"/>
      <c r="Z308" s="131"/>
      <c r="AA308" s="131"/>
      <c r="AB308" s="131"/>
      <c r="AC308" s="131"/>
      <c r="AD308" s="131"/>
    </row>
    <row r="309" spans="5:30">
      <c r="E309" s="129"/>
      <c r="F309" s="129"/>
      <c r="G309" s="129"/>
      <c r="H309" s="129"/>
      <c r="I309" s="129"/>
      <c r="J309" s="129"/>
      <c r="R309" s="131"/>
      <c r="S309" s="131"/>
      <c r="T309" s="131"/>
      <c r="U309" s="131"/>
      <c r="Z309" s="131"/>
      <c r="AA309" s="131"/>
      <c r="AB309" s="131"/>
      <c r="AC309" s="131"/>
      <c r="AD309" s="131"/>
    </row>
    <row r="310" spans="5:30">
      <c r="E310" s="129"/>
      <c r="F310" s="129"/>
      <c r="G310" s="129"/>
      <c r="H310" s="129"/>
      <c r="I310" s="129"/>
      <c r="J310" s="129"/>
      <c r="R310" s="131"/>
      <c r="S310" s="131"/>
      <c r="T310" s="131"/>
      <c r="U310" s="131"/>
      <c r="Z310" s="131"/>
      <c r="AA310" s="131"/>
      <c r="AB310" s="131"/>
      <c r="AC310" s="131"/>
      <c r="AD310" s="131"/>
    </row>
    <row r="311" spans="5:30">
      <c r="E311" s="129"/>
      <c r="F311" s="129"/>
      <c r="G311" s="129"/>
      <c r="H311" s="129"/>
      <c r="I311" s="129"/>
      <c r="J311" s="129"/>
      <c r="R311" s="131"/>
      <c r="S311" s="131"/>
      <c r="T311" s="131"/>
      <c r="U311" s="131"/>
      <c r="Z311" s="131"/>
      <c r="AA311" s="131"/>
      <c r="AB311" s="131"/>
      <c r="AC311" s="131"/>
      <c r="AD311" s="131"/>
    </row>
    <row r="312" spans="5:30">
      <c r="E312" s="129"/>
      <c r="F312" s="129"/>
      <c r="G312" s="129"/>
      <c r="H312" s="129"/>
      <c r="I312" s="129"/>
      <c r="J312" s="129"/>
      <c r="R312" s="131"/>
      <c r="S312" s="131"/>
      <c r="T312" s="131"/>
      <c r="U312" s="131"/>
      <c r="Z312" s="131"/>
      <c r="AA312" s="131"/>
      <c r="AB312" s="131"/>
      <c r="AC312" s="131"/>
      <c r="AD312" s="131"/>
    </row>
    <row r="313" spans="5:30">
      <c r="E313" s="129"/>
      <c r="F313" s="129"/>
      <c r="G313" s="129"/>
      <c r="H313" s="129"/>
      <c r="I313" s="129"/>
      <c r="J313" s="129"/>
      <c r="R313" s="131"/>
      <c r="S313" s="131"/>
      <c r="T313" s="131"/>
      <c r="U313" s="131"/>
      <c r="Z313" s="131"/>
      <c r="AA313" s="131"/>
      <c r="AB313" s="131"/>
      <c r="AC313" s="131"/>
      <c r="AD313" s="131"/>
    </row>
    <row r="314" spans="5:30">
      <c r="E314" s="129"/>
      <c r="F314" s="129"/>
      <c r="G314" s="129"/>
      <c r="H314" s="129"/>
      <c r="I314" s="129"/>
      <c r="J314" s="129"/>
      <c r="R314" s="131"/>
      <c r="S314" s="131"/>
      <c r="T314" s="131"/>
      <c r="U314" s="131"/>
      <c r="Z314" s="131"/>
      <c r="AA314" s="131"/>
      <c r="AB314" s="131"/>
      <c r="AC314" s="131"/>
      <c r="AD314" s="131"/>
    </row>
    <row r="315" spans="5:30">
      <c r="E315" s="129"/>
      <c r="F315" s="129"/>
      <c r="G315" s="129"/>
      <c r="H315" s="129"/>
      <c r="I315" s="129"/>
      <c r="J315" s="129"/>
      <c r="R315" s="131"/>
      <c r="S315" s="131"/>
      <c r="T315" s="131"/>
      <c r="U315" s="131"/>
      <c r="Z315" s="131"/>
      <c r="AA315" s="131"/>
      <c r="AB315" s="131"/>
      <c r="AC315" s="131"/>
      <c r="AD315" s="131"/>
    </row>
    <row r="316" spans="5:30">
      <c r="E316" s="129"/>
      <c r="F316" s="129"/>
      <c r="G316" s="129"/>
      <c r="H316" s="129"/>
      <c r="I316" s="129"/>
      <c r="J316" s="129"/>
      <c r="R316" s="131"/>
      <c r="S316" s="131"/>
      <c r="T316" s="131"/>
      <c r="U316" s="131"/>
      <c r="Z316" s="131"/>
      <c r="AA316" s="131"/>
      <c r="AB316" s="131"/>
      <c r="AC316" s="131"/>
      <c r="AD316" s="131"/>
    </row>
    <row r="317" spans="5:30">
      <c r="E317" s="129"/>
      <c r="F317" s="129"/>
      <c r="G317" s="129"/>
      <c r="H317" s="129"/>
      <c r="I317" s="129"/>
      <c r="J317" s="129"/>
      <c r="R317" s="131"/>
      <c r="S317" s="131"/>
      <c r="T317" s="131"/>
      <c r="U317" s="131"/>
      <c r="Z317" s="131"/>
      <c r="AA317" s="131"/>
      <c r="AB317" s="131"/>
      <c r="AC317" s="131"/>
      <c r="AD317" s="131"/>
    </row>
    <row r="318" spans="5:30">
      <c r="E318" s="129"/>
      <c r="F318" s="129"/>
      <c r="G318" s="129"/>
      <c r="H318" s="129"/>
      <c r="I318" s="129"/>
      <c r="J318" s="129"/>
      <c r="R318" s="131"/>
      <c r="S318" s="131"/>
      <c r="T318" s="131"/>
      <c r="U318" s="131"/>
      <c r="Z318" s="131"/>
      <c r="AA318" s="131"/>
      <c r="AB318" s="131"/>
      <c r="AC318" s="131"/>
      <c r="AD318" s="131"/>
    </row>
    <row r="319" spans="5:30">
      <c r="E319" s="129"/>
      <c r="F319" s="129"/>
      <c r="G319" s="129"/>
      <c r="H319" s="129"/>
      <c r="I319" s="129"/>
      <c r="J319" s="129"/>
      <c r="R319" s="131"/>
      <c r="S319" s="131"/>
      <c r="T319" s="131"/>
      <c r="U319" s="131"/>
      <c r="Z319" s="131"/>
      <c r="AA319" s="131"/>
      <c r="AB319" s="131"/>
      <c r="AC319" s="131"/>
      <c r="AD319" s="131"/>
    </row>
    <row r="320" spans="5:30">
      <c r="E320" s="129"/>
      <c r="F320" s="129"/>
      <c r="G320" s="129"/>
      <c r="H320" s="129"/>
      <c r="I320" s="129"/>
      <c r="J320" s="129"/>
      <c r="R320" s="131"/>
      <c r="S320" s="131"/>
      <c r="T320" s="131"/>
      <c r="U320" s="131"/>
      <c r="Z320" s="131"/>
      <c r="AA320" s="131"/>
      <c r="AB320" s="131"/>
      <c r="AC320" s="131"/>
      <c r="AD320" s="131"/>
    </row>
    <row r="321" spans="5:30">
      <c r="E321" s="129"/>
      <c r="F321" s="129"/>
      <c r="G321" s="129"/>
      <c r="H321" s="129"/>
      <c r="I321" s="129"/>
      <c r="J321" s="129"/>
      <c r="R321" s="131"/>
      <c r="S321" s="131"/>
      <c r="T321" s="131"/>
      <c r="U321" s="131"/>
      <c r="Z321" s="131"/>
      <c r="AA321" s="131"/>
      <c r="AB321" s="131"/>
      <c r="AC321" s="131"/>
      <c r="AD321" s="131"/>
    </row>
    <row r="322" spans="5:30">
      <c r="E322" s="129"/>
      <c r="F322" s="129"/>
      <c r="G322" s="129"/>
      <c r="H322" s="129"/>
      <c r="I322" s="129"/>
      <c r="J322" s="129"/>
      <c r="R322" s="131"/>
      <c r="S322" s="131"/>
      <c r="T322" s="131"/>
      <c r="U322" s="131"/>
      <c r="Z322" s="131"/>
      <c r="AA322" s="131"/>
      <c r="AB322" s="131"/>
      <c r="AC322" s="131"/>
      <c r="AD322" s="131"/>
    </row>
    <row r="323" spans="5:30">
      <c r="E323" s="129"/>
      <c r="F323" s="129"/>
      <c r="G323" s="129"/>
      <c r="H323" s="129"/>
      <c r="I323" s="129"/>
      <c r="J323" s="129"/>
      <c r="R323" s="131"/>
      <c r="S323" s="131"/>
      <c r="T323" s="131"/>
      <c r="U323" s="131"/>
      <c r="Z323" s="131"/>
      <c r="AA323" s="131"/>
      <c r="AB323" s="131"/>
      <c r="AC323" s="131"/>
      <c r="AD323" s="131"/>
    </row>
    <row r="324" spans="5:30">
      <c r="E324" s="129"/>
      <c r="F324" s="129"/>
      <c r="G324" s="129"/>
      <c r="H324" s="129"/>
      <c r="I324" s="129"/>
      <c r="J324" s="129"/>
      <c r="R324" s="131"/>
      <c r="S324" s="131"/>
      <c r="T324" s="131"/>
      <c r="U324" s="131"/>
      <c r="Z324" s="131"/>
      <c r="AA324" s="131"/>
      <c r="AB324" s="131"/>
      <c r="AC324" s="131"/>
      <c r="AD324" s="131"/>
    </row>
    <row r="325" spans="5:30">
      <c r="E325" s="129"/>
      <c r="F325" s="129"/>
      <c r="G325" s="129"/>
      <c r="H325" s="129"/>
      <c r="I325" s="129"/>
      <c r="J325" s="129"/>
      <c r="R325" s="131"/>
      <c r="S325" s="131"/>
      <c r="T325" s="131"/>
      <c r="U325" s="131"/>
      <c r="Z325" s="131"/>
      <c r="AA325" s="131"/>
      <c r="AB325" s="131"/>
      <c r="AC325" s="131"/>
      <c r="AD325" s="131"/>
    </row>
    <row r="326" spans="5:30">
      <c r="E326" s="129"/>
      <c r="F326" s="129"/>
      <c r="G326" s="129"/>
      <c r="H326" s="129"/>
      <c r="I326" s="129"/>
      <c r="J326" s="129"/>
      <c r="R326" s="131"/>
      <c r="S326" s="131"/>
      <c r="T326" s="131"/>
      <c r="U326" s="131"/>
      <c r="Z326" s="131"/>
      <c r="AA326" s="131"/>
      <c r="AB326" s="131"/>
      <c r="AC326" s="131"/>
      <c r="AD326" s="131"/>
    </row>
    <row r="327" spans="5:30">
      <c r="E327" s="129"/>
      <c r="F327" s="129"/>
      <c r="G327" s="129"/>
      <c r="H327" s="129"/>
      <c r="I327" s="129"/>
      <c r="J327" s="129"/>
      <c r="R327" s="131"/>
      <c r="S327" s="131"/>
      <c r="T327" s="131"/>
      <c r="U327" s="131"/>
      <c r="Z327" s="131"/>
      <c r="AA327" s="131"/>
      <c r="AB327" s="131"/>
      <c r="AC327" s="131"/>
      <c r="AD327" s="131"/>
    </row>
    <row r="328" spans="5:30">
      <c r="E328" s="129"/>
      <c r="F328" s="129"/>
      <c r="G328" s="129"/>
      <c r="H328" s="129"/>
      <c r="I328" s="129"/>
      <c r="J328" s="129"/>
      <c r="R328" s="131"/>
      <c r="S328" s="131"/>
      <c r="T328" s="131"/>
      <c r="U328" s="131"/>
      <c r="Z328" s="131"/>
      <c r="AA328" s="131"/>
      <c r="AB328" s="131"/>
      <c r="AC328" s="131"/>
      <c r="AD328" s="131"/>
    </row>
    <row r="329" spans="5:30">
      <c r="E329" s="129"/>
      <c r="F329" s="129"/>
      <c r="G329" s="129"/>
      <c r="H329" s="129"/>
      <c r="I329" s="129"/>
      <c r="J329" s="129"/>
      <c r="R329" s="131"/>
      <c r="S329" s="131"/>
      <c r="T329" s="131"/>
      <c r="U329" s="131"/>
      <c r="Z329" s="131"/>
      <c r="AA329" s="131"/>
      <c r="AB329" s="131"/>
      <c r="AC329" s="131"/>
      <c r="AD329" s="131"/>
    </row>
    <row r="330" spans="5:30">
      <c r="E330" s="129"/>
      <c r="F330" s="129"/>
      <c r="G330" s="129"/>
      <c r="H330" s="129"/>
      <c r="I330" s="129"/>
      <c r="J330" s="129"/>
      <c r="R330" s="131"/>
      <c r="S330" s="131"/>
      <c r="T330" s="131"/>
      <c r="U330" s="131"/>
      <c r="Z330" s="131"/>
      <c r="AA330" s="131"/>
      <c r="AB330" s="131"/>
      <c r="AC330" s="131"/>
      <c r="AD330" s="131"/>
    </row>
    <row r="331" spans="5:30">
      <c r="E331" s="129"/>
      <c r="F331" s="129"/>
      <c r="G331" s="129"/>
      <c r="H331" s="129"/>
      <c r="I331" s="129"/>
      <c r="J331" s="129"/>
      <c r="R331" s="131"/>
      <c r="S331" s="131"/>
      <c r="T331" s="131"/>
      <c r="U331" s="131"/>
      <c r="Z331" s="131"/>
      <c r="AA331" s="131"/>
      <c r="AB331" s="131"/>
      <c r="AC331" s="131"/>
      <c r="AD331" s="131"/>
    </row>
    <row r="332" spans="5:30">
      <c r="E332" s="129"/>
      <c r="F332" s="129"/>
      <c r="G332" s="129"/>
      <c r="H332" s="129"/>
      <c r="I332" s="129"/>
      <c r="J332" s="129"/>
      <c r="R332" s="131"/>
      <c r="S332" s="131"/>
      <c r="T332" s="131"/>
      <c r="U332" s="131"/>
      <c r="Z332" s="131"/>
      <c r="AA332" s="131"/>
      <c r="AB332" s="131"/>
      <c r="AC332" s="131"/>
      <c r="AD332" s="131"/>
    </row>
    <row r="333" spans="5:30">
      <c r="E333" s="129"/>
      <c r="F333" s="129"/>
      <c r="G333" s="129"/>
      <c r="H333" s="129"/>
      <c r="I333" s="129"/>
      <c r="J333" s="129"/>
      <c r="R333" s="131"/>
      <c r="S333" s="131"/>
      <c r="T333" s="131"/>
      <c r="U333" s="131"/>
      <c r="Z333" s="131"/>
      <c r="AA333" s="131"/>
      <c r="AB333" s="131"/>
      <c r="AC333" s="131"/>
      <c r="AD333" s="131"/>
    </row>
    <row r="334" spans="5:30">
      <c r="E334" s="129"/>
      <c r="F334" s="129"/>
      <c r="G334" s="129"/>
      <c r="H334" s="129"/>
      <c r="I334" s="129"/>
      <c r="J334" s="129"/>
      <c r="R334" s="131"/>
      <c r="S334" s="131"/>
      <c r="T334" s="131"/>
      <c r="U334" s="131"/>
      <c r="Z334" s="131"/>
      <c r="AA334" s="131"/>
      <c r="AB334" s="131"/>
      <c r="AC334" s="131"/>
      <c r="AD334" s="131"/>
    </row>
    <row r="335" spans="5:30">
      <c r="E335" s="129"/>
      <c r="F335" s="129"/>
      <c r="G335" s="129"/>
      <c r="H335" s="129"/>
      <c r="I335" s="129"/>
      <c r="J335" s="129"/>
      <c r="R335" s="131"/>
      <c r="S335" s="131"/>
      <c r="T335" s="131"/>
      <c r="U335" s="131"/>
      <c r="Z335" s="131"/>
      <c r="AA335" s="131"/>
      <c r="AB335" s="131"/>
      <c r="AC335" s="131"/>
      <c r="AD335" s="131"/>
    </row>
    <row r="336" spans="5:30">
      <c r="E336" s="129"/>
      <c r="F336" s="129"/>
      <c r="G336" s="129"/>
      <c r="H336" s="129"/>
      <c r="I336" s="129"/>
      <c r="J336" s="129"/>
      <c r="R336" s="131"/>
      <c r="S336" s="131"/>
      <c r="T336" s="131"/>
      <c r="U336" s="131"/>
      <c r="Z336" s="131"/>
      <c r="AA336" s="131"/>
      <c r="AB336" s="131"/>
      <c r="AC336" s="131"/>
      <c r="AD336" s="131"/>
    </row>
    <row r="337" spans="5:30">
      <c r="E337" s="129"/>
      <c r="F337" s="129"/>
      <c r="G337" s="129"/>
      <c r="H337" s="129"/>
      <c r="I337" s="129"/>
      <c r="J337" s="129"/>
      <c r="R337" s="131"/>
      <c r="S337" s="131"/>
      <c r="T337" s="131"/>
      <c r="U337" s="131"/>
      <c r="Z337" s="131"/>
      <c r="AA337" s="131"/>
      <c r="AB337" s="131"/>
      <c r="AC337" s="131"/>
      <c r="AD337" s="131"/>
    </row>
    <row r="338" spans="5:30">
      <c r="E338" s="129"/>
      <c r="F338" s="129"/>
      <c r="G338" s="129"/>
      <c r="H338" s="129"/>
      <c r="I338" s="129"/>
      <c r="J338" s="129"/>
      <c r="R338" s="131"/>
      <c r="S338" s="131"/>
      <c r="T338" s="131"/>
      <c r="U338" s="131"/>
      <c r="Z338" s="131"/>
      <c r="AA338" s="131"/>
      <c r="AB338" s="131"/>
      <c r="AC338" s="131"/>
      <c r="AD338" s="131"/>
    </row>
    <row r="339" spans="5:30">
      <c r="E339" s="129"/>
      <c r="F339" s="129"/>
      <c r="G339" s="129"/>
      <c r="H339" s="129"/>
      <c r="I339" s="129"/>
      <c r="J339" s="129"/>
      <c r="R339" s="131"/>
      <c r="S339" s="131"/>
      <c r="T339" s="131"/>
      <c r="U339" s="131"/>
      <c r="Z339" s="131"/>
      <c r="AA339" s="131"/>
      <c r="AB339" s="131"/>
      <c r="AC339" s="131"/>
      <c r="AD339" s="131"/>
    </row>
    <row r="340" spans="5:30">
      <c r="E340" s="129"/>
      <c r="F340" s="129"/>
      <c r="G340" s="129"/>
      <c r="H340" s="129"/>
      <c r="I340" s="129"/>
      <c r="J340" s="129"/>
      <c r="R340" s="131"/>
      <c r="S340" s="131"/>
      <c r="T340" s="131"/>
      <c r="U340" s="131"/>
      <c r="Z340" s="131"/>
      <c r="AA340" s="131"/>
      <c r="AB340" s="131"/>
      <c r="AC340" s="131"/>
      <c r="AD340" s="131"/>
    </row>
    <row r="341" spans="5:30">
      <c r="E341" s="129"/>
      <c r="F341" s="129"/>
      <c r="G341" s="129"/>
      <c r="H341" s="129"/>
      <c r="I341" s="129"/>
      <c r="J341" s="129"/>
      <c r="R341" s="131"/>
      <c r="S341" s="131"/>
      <c r="T341" s="131"/>
      <c r="U341" s="131"/>
      <c r="Z341" s="131"/>
      <c r="AA341" s="131"/>
      <c r="AB341" s="131"/>
      <c r="AC341" s="131"/>
      <c r="AD341" s="131"/>
    </row>
    <row r="342" spans="5:30">
      <c r="E342" s="129"/>
      <c r="F342" s="129"/>
      <c r="G342" s="129"/>
      <c r="H342" s="129"/>
      <c r="I342" s="129"/>
      <c r="J342" s="129"/>
      <c r="R342" s="131"/>
      <c r="S342" s="131"/>
      <c r="T342" s="131"/>
      <c r="U342" s="131"/>
      <c r="Z342" s="131"/>
      <c r="AA342" s="131"/>
      <c r="AB342" s="131"/>
      <c r="AC342" s="131"/>
      <c r="AD342" s="131"/>
    </row>
    <row r="343" spans="5:30">
      <c r="E343" s="129"/>
      <c r="F343" s="129"/>
      <c r="G343" s="129"/>
      <c r="H343" s="129"/>
      <c r="I343" s="129"/>
      <c r="J343" s="129"/>
      <c r="R343" s="131"/>
      <c r="S343" s="131"/>
      <c r="T343" s="131"/>
      <c r="U343" s="131"/>
      <c r="Z343" s="131"/>
      <c r="AA343" s="131"/>
      <c r="AB343" s="131"/>
      <c r="AC343" s="131"/>
      <c r="AD343" s="131"/>
    </row>
    <row r="344" spans="5:30">
      <c r="E344" s="129"/>
      <c r="F344" s="129"/>
      <c r="G344" s="129"/>
      <c r="H344" s="129"/>
      <c r="I344" s="129"/>
      <c r="J344" s="129"/>
      <c r="R344" s="131"/>
      <c r="S344" s="131"/>
      <c r="T344" s="131"/>
      <c r="U344" s="131"/>
      <c r="Z344" s="131"/>
      <c r="AA344" s="131"/>
      <c r="AB344" s="131"/>
      <c r="AC344" s="131"/>
      <c r="AD344" s="131"/>
    </row>
    <row r="345" spans="5:30">
      <c r="E345" s="129"/>
      <c r="F345" s="129"/>
      <c r="G345" s="129"/>
      <c r="H345" s="129"/>
      <c r="I345" s="129"/>
      <c r="J345" s="129"/>
      <c r="R345" s="131"/>
      <c r="S345" s="131"/>
      <c r="T345" s="131"/>
      <c r="U345" s="131"/>
      <c r="Z345" s="131"/>
      <c r="AA345" s="131"/>
      <c r="AB345" s="131"/>
      <c r="AC345" s="131"/>
      <c r="AD345" s="131"/>
    </row>
    <row r="346" spans="5:30">
      <c r="E346" s="129"/>
      <c r="F346" s="129"/>
      <c r="G346" s="129"/>
      <c r="H346" s="129"/>
      <c r="I346" s="129"/>
      <c r="J346" s="129"/>
      <c r="R346" s="131"/>
      <c r="S346" s="131"/>
      <c r="T346" s="131"/>
      <c r="U346" s="131"/>
      <c r="Z346" s="131"/>
      <c r="AA346" s="131"/>
      <c r="AB346" s="131"/>
      <c r="AC346" s="131"/>
      <c r="AD346" s="131"/>
    </row>
    <row r="347" spans="5:30">
      <c r="E347" s="129"/>
      <c r="F347" s="129"/>
      <c r="G347" s="129"/>
      <c r="H347" s="129"/>
      <c r="I347" s="129"/>
      <c r="J347" s="129"/>
      <c r="R347" s="131"/>
      <c r="S347" s="131"/>
      <c r="T347" s="131"/>
      <c r="U347" s="131"/>
      <c r="Z347" s="131"/>
      <c r="AA347" s="131"/>
      <c r="AB347" s="131"/>
      <c r="AC347" s="131"/>
      <c r="AD347" s="131"/>
    </row>
    <row r="348" spans="5:30">
      <c r="E348" s="129"/>
      <c r="F348" s="129"/>
      <c r="G348" s="129"/>
      <c r="H348" s="129"/>
      <c r="I348" s="129"/>
      <c r="J348" s="129"/>
      <c r="R348" s="131"/>
      <c r="S348" s="131"/>
      <c r="T348" s="131"/>
      <c r="U348" s="131"/>
      <c r="Z348" s="131"/>
      <c r="AA348" s="131"/>
      <c r="AB348" s="131"/>
      <c r="AC348" s="131"/>
      <c r="AD348" s="131"/>
    </row>
    <row r="349" spans="5:30">
      <c r="E349" s="129"/>
      <c r="F349" s="129"/>
      <c r="G349" s="129"/>
      <c r="H349" s="129"/>
      <c r="I349" s="129"/>
      <c r="J349" s="129"/>
      <c r="R349" s="131"/>
      <c r="S349" s="131"/>
      <c r="T349" s="131"/>
      <c r="U349" s="131"/>
      <c r="Z349" s="131"/>
      <c r="AA349" s="131"/>
      <c r="AB349" s="131"/>
      <c r="AC349" s="131"/>
      <c r="AD349" s="131"/>
    </row>
    <row r="350" spans="5:30">
      <c r="E350" s="129"/>
      <c r="F350" s="129"/>
      <c r="G350" s="129"/>
      <c r="H350" s="129"/>
      <c r="I350" s="129"/>
      <c r="J350" s="129"/>
      <c r="R350" s="131"/>
      <c r="S350" s="131"/>
      <c r="T350" s="131"/>
      <c r="U350" s="131"/>
      <c r="Z350" s="131"/>
      <c r="AA350" s="131"/>
      <c r="AB350" s="131"/>
      <c r="AC350" s="131"/>
      <c r="AD350" s="131"/>
    </row>
    <row r="351" spans="5:30">
      <c r="E351" s="129"/>
      <c r="F351" s="129"/>
      <c r="G351" s="129"/>
      <c r="H351" s="129"/>
      <c r="I351" s="129"/>
      <c r="J351" s="129"/>
      <c r="R351" s="131"/>
      <c r="S351" s="131"/>
      <c r="T351" s="131"/>
      <c r="U351" s="131"/>
      <c r="Z351" s="131"/>
      <c r="AA351" s="131"/>
      <c r="AB351" s="131"/>
      <c r="AC351" s="131"/>
      <c r="AD351" s="131"/>
    </row>
    <row r="352" spans="5:30">
      <c r="E352" s="129"/>
      <c r="F352" s="129"/>
      <c r="G352" s="129"/>
      <c r="H352" s="129"/>
      <c r="I352" s="129"/>
      <c r="J352" s="129"/>
      <c r="R352" s="131"/>
      <c r="S352" s="131"/>
      <c r="T352" s="131"/>
      <c r="U352" s="131"/>
      <c r="Z352" s="131"/>
      <c r="AA352" s="131"/>
      <c r="AB352" s="131"/>
      <c r="AC352" s="131"/>
      <c r="AD352" s="131"/>
    </row>
    <row r="353" spans="5:30">
      <c r="E353" s="129"/>
      <c r="F353" s="129"/>
      <c r="G353" s="129"/>
      <c r="H353" s="129"/>
      <c r="I353" s="129"/>
      <c r="J353" s="129"/>
      <c r="R353" s="131"/>
      <c r="S353" s="131"/>
      <c r="T353" s="131"/>
      <c r="U353" s="131"/>
      <c r="Z353" s="131"/>
      <c r="AA353" s="131"/>
      <c r="AB353" s="131"/>
      <c r="AC353" s="131"/>
      <c r="AD353" s="131"/>
    </row>
    <row r="354" spans="5:30">
      <c r="E354" s="129"/>
      <c r="F354" s="129"/>
      <c r="G354" s="129"/>
      <c r="H354" s="129"/>
      <c r="I354" s="129"/>
      <c r="J354" s="129"/>
      <c r="R354" s="131"/>
      <c r="S354" s="131"/>
      <c r="T354" s="131"/>
      <c r="U354" s="131"/>
      <c r="Z354" s="131"/>
      <c r="AA354" s="131"/>
      <c r="AB354" s="131"/>
      <c r="AC354" s="131"/>
      <c r="AD354" s="131"/>
    </row>
    <row r="355" spans="5:30">
      <c r="E355" s="129"/>
      <c r="F355" s="129"/>
      <c r="G355" s="129"/>
      <c r="H355" s="129"/>
      <c r="I355" s="129"/>
      <c r="J355" s="129"/>
      <c r="R355" s="131"/>
      <c r="S355" s="131"/>
      <c r="T355" s="131"/>
      <c r="U355" s="131"/>
      <c r="Z355" s="131"/>
      <c r="AA355" s="131"/>
      <c r="AB355" s="131"/>
      <c r="AC355" s="131"/>
      <c r="AD355" s="131"/>
    </row>
    <row r="356" spans="5:30">
      <c r="E356" s="129"/>
      <c r="F356" s="129"/>
      <c r="G356" s="129"/>
      <c r="H356" s="129"/>
      <c r="I356" s="129"/>
      <c r="J356" s="129"/>
      <c r="R356" s="131"/>
      <c r="S356" s="131"/>
      <c r="T356" s="131"/>
      <c r="U356" s="131"/>
      <c r="Z356" s="131"/>
      <c r="AA356" s="131"/>
      <c r="AB356" s="131"/>
      <c r="AC356" s="131"/>
      <c r="AD356" s="131"/>
    </row>
    <row r="357" spans="5:30">
      <c r="E357" s="129"/>
      <c r="F357" s="129"/>
      <c r="G357" s="129"/>
      <c r="H357" s="129"/>
      <c r="I357" s="129"/>
      <c r="J357" s="129"/>
      <c r="R357" s="131"/>
      <c r="S357" s="131"/>
      <c r="T357" s="131"/>
      <c r="U357" s="131"/>
      <c r="Z357" s="131"/>
      <c r="AA357" s="131"/>
      <c r="AB357" s="131"/>
      <c r="AC357" s="131"/>
      <c r="AD357" s="131"/>
    </row>
    <row r="358" spans="5:30">
      <c r="E358" s="129"/>
      <c r="F358" s="129"/>
      <c r="G358" s="129"/>
      <c r="H358" s="129"/>
      <c r="I358" s="129"/>
      <c r="J358" s="129"/>
      <c r="R358" s="131"/>
      <c r="S358" s="131"/>
      <c r="T358" s="131"/>
      <c r="U358" s="131"/>
      <c r="Z358" s="131"/>
      <c r="AA358" s="131"/>
      <c r="AB358" s="131"/>
      <c r="AC358" s="131"/>
      <c r="AD358" s="131"/>
    </row>
    <row r="359" spans="5:30">
      <c r="E359" s="129"/>
      <c r="F359" s="129"/>
      <c r="G359" s="129"/>
      <c r="H359" s="129"/>
      <c r="I359" s="129"/>
      <c r="J359" s="129"/>
      <c r="R359" s="131"/>
      <c r="S359" s="131"/>
      <c r="T359" s="131"/>
      <c r="U359" s="131"/>
      <c r="Z359" s="131"/>
      <c r="AA359" s="131"/>
      <c r="AB359" s="131"/>
      <c r="AC359" s="131"/>
      <c r="AD359" s="131"/>
    </row>
    <row r="360" spans="5:30">
      <c r="E360" s="129"/>
      <c r="F360" s="129"/>
      <c r="G360" s="129"/>
      <c r="H360" s="129"/>
      <c r="I360" s="129"/>
      <c r="J360" s="129"/>
      <c r="R360" s="131"/>
      <c r="S360" s="131"/>
      <c r="T360" s="131"/>
      <c r="U360" s="131"/>
      <c r="Z360" s="131"/>
      <c r="AA360" s="131"/>
      <c r="AB360" s="131"/>
      <c r="AC360" s="131"/>
      <c r="AD360" s="131"/>
    </row>
    <row r="361" spans="5:30">
      <c r="E361" s="129"/>
      <c r="F361" s="129"/>
      <c r="G361" s="129"/>
      <c r="H361" s="129"/>
      <c r="I361" s="129"/>
      <c r="J361" s="129"/>
      <c r="R361" s="131"/>
      <c r="S361" s="131"/>
      <c r="T361" s="131"/>
      <c r="U361" s="131"/>
      <c r="Z361" s="131"/>
      <c r="AA361" s="131"/>
      <c r="AB361" s="131"/>
      <c r="AC361" s="131"/>
      <c r="AD361" s="131"/>
    </row>
    <row r="362" spans="5:30">
      <c r="E362" s="129"/>
      <c r="F362" s="129"/>
      <c r="G362" s="129"/>
      <c r="H362" s="129"/>
      <c r="I362" s="129"/>
      <c r="J362" s="129"/>
      <c r="R362" s="131"/>
      <c r="S362" s="131"/>
      <c r="T362" s="131"/>
      <c r="U362" s="131"/>
      <c r="Z362" s="131"/>
      <c r="AA362" s="131"/>
      <c r="AB362" s="131"/>
      <c r="AC362" s="131"/>
      <c r="AD362" s="131"/>
    </row>
    <row r="363" spans="5:30">
      <c r="E363" s="129"/>
      <c r="F363" s="129"/>
      <c r="G363" s="129"/>
      <c r="H363" s="129"/>
      <c r="I363" s="129"/>
      <c r="J363" s="129"/>
      <c r="R363" s="131"/>
      <c r="S363" s="131"/>
      <c r="T363" s="131"/>
      <c r="U363" s="131"/>
      <c r="Z363" s="131"/>
      <c r="AA363" s="131"/>
      <c r="AB363" s="131"/>
      <c r="AC363" s="131"/>
      <c r="AD363" s="131"/>
    </row>
    <row r="364" spans="5:30">
      <c r="E364" s="129"/>
      <c r="F364" s="129"/>
      <c r="G364" s="129"/>
      <c r="H364" s="129"/>
      <c r="I364" s="129"/>
      <c r="J364" s="129"/>
      <c r="R364" s="131"/>
      <c r="S364" s="131"/>
      <c r="T364" s="131"/>
      <c r="U364" s="131"/>
      <c r="Z364" s="131"/>
      <c r="AA364" s="131"/>
      <c r="AB364" s="131"/>
      <c r="AC364" s="131"/>
      <c r="AD364" s="131"/>
    </row>
    <row r="365" spans="5:30">
      <c r="E365" s="129"/>
      <c r="F365" s="129"/>
      <c r="G365" s="129"/>
      <c r="H365" s="129"/>
      <c r="I365" s="129"/>
      <c r="J365" s="129"/>
      <c r="R365" s="131"/>
      <c r="S365" s="131"/>
      <c r="T365" s="131"/>
      <c r="U365" s="131"/>
      <c r="Z365" s="131"/>
      <c r="AA365" s="131"/>
      <c r="AB365" s="131"/>
      <c r="AC365" s="131"/>
      <c r="AD365" s="131"/>
    </row>
    <row r="366" spans="5:30">
      <c r="E366" s="129"/>
      <c r="F366" s="129"/>
      <c r="G366" s="129"/>
      <c r="H366" s="129"/>
      <c r="I366" s="129"/>
      <c r="J366" s="129"/>
      <c r="R366" s="131"/>
      <c r="S366" s="131"/>
      <c r="T366" s="131"/>
      <c r="U366" s="131"/>
      <c r="Z366" s="131"/>
      <c r="AA366" s="131"/>
      <c r="AB366" s="131"/>
      <c r="AC366" s="131"/>
      <c r="AD366" s="131"/>
    </row>
    <row r="367" spans="5:30">
      <c r="E367" s="129"/>
      <c r="F367" s="129"/>
      <c r="G367" s="129"/>
      <c r="H367" s="129"/>
      <c r="I367" s="129"/>
      <c r="J367" s="129"/>
      <c r="R367" s="131"/>
      <c r="S367" s="131"/>
      <c r="T367" s="131"/>
      <c r="U367" s="131"/>
      <c r="Z367" s="131"/>
      <c r="AA367" s="131"/>
      <c r="AB367" s="131"/>
      <c r="AC367" s="131"/>
      <c r="AD367" s="131"/>
    </row>
    <row r="368" spans="5:30">
      <c r="E368" s="129"/>
      <c r="F368" s="129"/>
      <c r="G368" s="129"/>
      <c r="H368" s="129"/>
      <c r="I368" s="129"/>
      <c r="J368" s="129"/>
      <c r="R368" s="131"/>
      <c r="S368" s="131"/>
      <c r="T368" s="131"/>
      <c r="U368" s="131"/>
      <c r="Z368" s="131"/>
      <c r="AA368" s="131"/>
      <c r="AB368" s="131"/>
      <c r="AC368" s="131"/>
      <c r="AD368" s="131"/>
    </row>
    <row r="369" spans="5:30">
      <c r="E369" s="129"/>
      <c r="F369" s="129"/>
      <c r="G369" s="129"/>
      <c r="H369" s="129"/>
      <c r="I369" s="129"/>
      <c r="J369" s="129"/>
      <c r="R369" s="131"/>
      <c r="S369" s="131"/>
      <c r="T369" s="131"/>
      <c r="U369" s="131"/>
      <c r="Z369" s="131"/>
      <c r="AA369" s="131"/>
      <c r="AB369" s="131"/>
      <c r="AC369" s="131"/>
      <c r="AD369" s="131"/>
    </row>
    <row r="370" spans="5:30">
      <c r="E370" s="129"/>
      <c r="F370" s="129"/>
      <c r="G370" s="129"/>
      <c r="H370" s="129"/>
      <c r="I370" s="129"/>
      <c r="J370" s="129"/>
      <c r="R370" s="131"/>
      <c r="S370" s="131"/>
      <c r="T370" s="131"/>
      <c r="U370" s="131"/>
      <c r="Z370" s="131"/>
      <c r="AA370" s="131"/>
      <c r="AB370" s="131"/>
      <c r="AC370" s="131"/>
      <c r="AD370" s="131"/>
    </row>
    <row r="371" spans="5:30">
      <c r="E371" s="129"/>
      <c r="F371" s="129"/>
      <c r="G371" s="129"/>
      <c r="H371" s="129"/>
      <c r="I371" s="129"/>
      <c r="J371" s="129"/>
      <c r="R371" s="131"/>
      <c r="S371" s="131"/>
      <c r="T371" s="131"/>
      <c r="U371" s="131"/>
      <c r="Z371" s="131"/>
      <c r="AA371" s="131"/>
      <c r="AB371" s="131"/>
      <c r="AC371" s="131"/>
      <c r="AD371" s="131"/>
    </row>
    <row r="372" spans="5:30">
      <c r="E372" s="129"/>
      <c r="F372" s="129"/>
      <c r="G372" s="129"/>
      <c r="H372" s="129"/>
      <c r="I372" s="129"/>
      <c r="J372" s="129"/>
      <c r="R372" s="131"/>
      <c r="S372" s="131"/>
      <c r="T372" s="131"/>
      <c r="U372" s="131"/>
      <c r="Z372" s="131"/>
      <c r="AA372" s="131"/>
      <c r="AB372" s="131"/>
      <c r="AC372" s="131"/>
      <c r="AD372" s="131"/>
    </row>
    <row r="373" spans="5:30">
      <c r="E373" s="129"/>
      <c r="F373" s="129"/>
      <c r="G373" s="129"/>
      <c r="H373" s="129"/>
      <c r="I373" s="129"/>
      <c r="J373" s="129"/>
      <c r="R373" s="131"/>
      <c r="S373" s="131"/>
      <c r="T373" s="131"/>
      <c r="U373" s="131"/>
      <c r="Z373" s="131"/>
      <c r="AA373" s="131"/>
      <c r="AB373" s="131"/>
      <c r="AC373" s="131"/>
      <c r="AD373" s="131"/>
    </row>
    <row r="374" spans="5:30">
      <c r="E374" s="129"/>
      <c r="F374" s="129"/>
      <c r="G374" s="129"/>
      <c r="H374" s="129"/>
      <c r="I374" s="129"/>
      <c r="J374" s="129"/>
      <c r="R374" s="131"/>
      <c r="S374" s="131"/>
      <c r="T374" s="131"/>
      <c r="U374" s="131"/>
      <c r="Z374" s="131"/>
      <c r="AA374" s="131"/>
      <c r="AB374" s="131"/>
      <c r="AC374" s="131"/>
      <c r="AD374" s="131"/>
    </row>
    <row r="375" spans="5:30">
      <c r="E375" s="129"/>
      <c r="F375" s="129"/>
      <c r="G375" s="129"/>
      <c r="H375" s="129"/>
      <c r="I375" s="129"/>
      <c r="J375" s="129"/>
      <c r="R375" s="131"/>
      <c r="S375" s="131"/>
      <c r="T375" s="131"/>
      <c r="U375" s="131"/>
      <c r="Z375" s="131"/>
      <c r="AA375" s="131"/>
      <c r="AB375" s="131"/>
      <c r="AC375" s="131"/>
      <c r="AD375" s="131"/>
    </row>
    <row r="376" spans="5:30">
      <c r="E376" s="129"/>
      <c r="F376" s="129"/>
      <c r="G376" s="129"/>
      <c r="H376" s="129"/>
      <c r="I376" s="129"/>
      <c r="J376" s="129"/>
      <c r="R376" s="131"/>
      <c r="S376" s="131"/>
      <c r="T376" s="131"/>
      <c r="U376" s="131"/>
      <c r="Z376" s="131"/>
      <c r="AA376" s="131"/>
      <c r="AB376" s="131"/>
      <c r="AC376" s="131"/>
      <c r="AD376" s="131"/>
    </row>
    <row r="377" spans="5:30">
      <c r="E377" s="129"/>
      <c r="F377" s="129"/>
      <c r="G377" s="129"/>
      <c r="H377" s="129"/>
      <c r="I377" s="129"/>
      <c r="J377" s="129"/>
      <c r="R377" s="131"/>
      <c r="S377" s="131"/>
      <c r="T377" s="131"/>
      <c r="U377" s="131"/>
      <c r="Z377" s="131"/>
      <c r="AA377" s="131"/>
      <c r="AB377" s="131"/>
      <c r="AC377" s="131"/>
      <c r="AD377" s="131"/>
    </row>
    <row r="378" spans="5:30">
      <c r="E378" s="129"/>
      <c r="F378" s="129"/>
      <c r="G378" s="129"/>
      <c r="H378" s="129"/>
      <c r="I378" s="129"/>
      <c r="J378" s="129"/>
      <c r="R378" s="131"/>
      <c r="S378" s="131"/>
      <c r="T378" s="131"/>
      <c r="U378" s="131"/>
      <c r="Z378" s="131"/>
      <c r="AA378" s="131"/>
      <c r="AB378" s="131"/>
      <c r="AC378" s="131"/>
      <c r="AD378" s="131"/>
    </row>
    <row r="379" spans="5:30">
      <c r="E379" s="129"/>
      <c r="F379" s="129"/>
      <c r="G379" s="129"/>
      <c r="H379" s="129"/>
      <c r="I379" s="129"/>
      <c r="J379" s="129"/>
      <c r="R379" s="131"/>
      <c r="S379" s="131"/>
      <c r="T379" s="131"/>
      <c r="U379" s="131"/>
      <c r="Z379" s="131"/>
      <c r="AA379" s="131"/>
      <c r="AB379" s="131"/>
      <c r="AC379" s="131"/>
      <c r="AD379" s="131"/>
    </row>
    <row r="380" spans="5:30">
      <c r="E380" s="129"/>
      <c r="F380" s="129"/>
      <c r="G380" s="129"/>
      <c r="H380" s="129"/>
      <c r="I380" s="129"/>
      <c r="J380" s="129"/>
      <c r="R380" s="131"/>
      <c r="S380" s="131"/>
      <c r="T380" s="131"/>
      <c r="U380" s="131"/>
      <c r="Z380" s="131"/>
      <c r="AA380" s="131"/>
      <c r="AB380" s="131"/>
      <c r="AC380" s="131"/>
      <c r="AD380" s="131"/>
    </row>
    <row r="381" spans="5:30">
      <c r="E381" s="129"/>
      <c r="F381" s="129"/>
      <c r="G381" s="129"/>
      <c r="H381" s="129"/>
      <c r="I381" s="129"/>
      <c r="J381" s="129"/>
      <c r="R381" s="131"/>
      <c r="S381" s="131"/>
      <c r="T381" s="131"/>
      <c r="U381" s="131"/>
      <c r="Z381" s="131"/>
      <c r="AA381" s="131"/>
      <c r="AB381" s="131"/>
      <c r="AC381" s="131"/>
      <c r="AD381" s="131"/>
    </row>
    <row r="382" spans="5:30">
      <c r="E382" s="129"/>
      <c r="F382" s="129"/>
      <c r="G382" s="129"/>
      <c r="H382" s="129"/>
      <c r="I382" s="129"/>
      <c r="J382" s="129"/>
      <c r="R382" s="131"/>
      <c r="S382" s="131"/>
      <c r="T382" s="131"/>
      <c r="U382" s="131"/>
      <c r="Z382" s="131"/>
      <c r="AA382" s="131"/>
      <c r="AB382" s="131"/>
      <c r="AC382" s="131"/>
      <c r="AD382" s="131"/>
    </row>
    <row r="383" spans="5:30">
      <c r="E383" s="129"/>
      <c r="F383" s="129"/>
      <c r="G383" s="129"/>
      <c r="H383" s="129"/>
      <c r="I383" s="129"/>
      <c r="J383" s="129"/>
      <c r="R383" s="131"/>
      <c r="S383" s="131"/>
      <c r="T383" s="131"/>
      <c r="U383" s="131"/>
      <c r="Z383" s="131"/>
      <c r="AA383" s="131"/>
      <c r="AB383" s="131"/>
      <c r="AC383" s="131"/>
      <c r="AD383" s="131"/>
    </row>
    <row r="384" spans="5:30">
      <c r="E384" s="129"/>
      <c r="F384" s="129"/>
      <c r="G384" s="129"/>
      <c r="H384" s="129"/>
      <c r="I384" s="129"/>
      <c r="J384" s="129"/>
      <c r="R384" s="131"/>
      <c r="S384" s="131"/>
      <c r="T384" s="131"/>
      <c r="U384" s="131"/>
      <c r="Z384" s="131"/>
      <c r="AA384" s="131"/>
      <c r="AB384" s="131"/>
      <c r="AC384" s="131"/>
      <c r="AD384" s="131"/>
    </row>
    <row r="385" spans="5:30">
      <c r="E385" s="129"/>
      <c r="F385" s="129"/>
      <c r="G385" s="129"/>
      <c r="H385" s="129"/>
      <c r="I385" s="129"/>
      <c r="J385" s="129"/>
      <c r="R385" s="131"/>
      <c r="S385" s="131"/>
      <c r="T385" s="131"/>
      <c r="U385" s="131"/>
      <c r="Z385" s="131"/>
      <c r="AA385" s="131"/>
      <c r="AB385" s="131"/>
      <c r="AC385" s="131"/>
      <c r="AD385" s="131"/>
    </row>
    <row r="386" spans="5:30">
      <c r="E386" s="129"/>
      <c r="F386" s="129"/>
      <c r="G386" s="129"/>
      <c r="H386" s="129"/>
      <c r="I386" s="129"/>
      <c r="J386" s="129"/>
      <c r="R386" s="131"/>
      <c r="S386" s="131"/>
      <c r="T386" s="131"/>
      <c r="U386" s="131"/>
      <c r="Z386" s="131"/>
      <c r="AA386" s="131"/>
      <c r="AB386" s="131"/>
      <c r="AC386" s="131"/>
      <c r="AD386" s="131"/>
    </row>
    <row r="387" spans="5:30">
      <c r="E387" s="129"/>
      <c r="F387" s="129"/>
      <c r="G387" s="129"/>
      <c r="H387" s="129"/>
      <c r="I387" s="129"/>
      <c r="J387" s="129"/>
      <c r="R387" s="131"/>
      <c r="S387" s="131"/>
      <c r="T387" s="131"/>
      <c r="U387" s="131"/>
      <c r="Z387" s="131"/>
      <c r="AA387" s="131"/>
      <c r="AB387" s="131"/>
      <c r="AC387" s="131"/>
      <c r="AD387" s="131"/>
    </row>
    <row r="388" spans="5:30">
      <c r="E388" s="129"/>
      <c r="F388" s="129"/>
      <c r="G388" s="129"/>
      <c r="H388" s="129"/>
      <c r="I388" s="129"/>
      <c r="J388" s="129"/>
      <c r="R388" s="131"/>
      <c r="S388" s="131"/>
      <c r="T388" s="131"/>
      <c r="U388" s="131"/>
      <c r="Z388" s="131"/>
      <c r="AA388" s="131"/>
      <c r="AB388" s="131"/>
      <c r="AC388" s="131"/>
      <c r="AD388" s="131"/>
    </row>
    <row r="389" spans="5:30">
      <c r="E389" s="129"/>
      <c r="F389" s="129"/>
      <c r="G389" s="129"/>
      <c r="H389" s="129"/>
      <c r="I389" s="129"/>
      <c r="J389" s="129"/>
      <c r="R389" s="131"/>
      <c r="S389" s="131"/>
      <c r="T389" s="131"/>
      <c r="U389" s="131"/>
      <c r="Z389" s="131"/>
      <c r="AA389" s="131"/>
      <c r="AB389" s="131"/>
      <c r="AC389" s="131"/>
      <c r="AD389" s="131"/>
    </row>
    <row r="390" spans="5:30">
      <c r="E390" s="129"/>
      <c r="F390" s="129"/>
      <c r="G390" s="129"/>
      <c r="H390" s="129"/>
      <c r="I390" s="129"/>
      <c r="J390" s="129"/>
      <c r="R390" s="131"/>
      <c r="S390" s="131"/>
      <c r="T390" s="131"/>
      <c r="U390" s="131"/>
      <c r="Z390" s="131"/>
      <c r="AA390" s="131"/>
      <c r="AB390" s="131"/>
      <c r="AC390" s="131"/>
      <c r="AD390" s="131"/>
    </row>
    <row r="391" spans="5:30">
      <c r="E391" s="129"/>
      <c r="F391" s="129"/>
      <c r="G391" s="129"/>
      <c r="H391" s="129"/>
      <c r="I391" s="129"/>
      <c r="J391" s="129"/>
      <c r="R391" s="131"/>
      <c r="S391" s="131"/>
      <c r="T391" s="131"/>
      <c r="U391" s="131"/>
      <c r="Z391" s="131"/>
      <c r="AA391" s="131"/>
      <c r="AB391" s="131"/>
      <c r="AC391" s="131"/>
      <c r="AD391" s="131"/>
    </row>
    <row r="392" spans="5:30">
      <c r="E392" s="129"/>
      <c r="F392" s="129"/>
      <c r="G392" s="129"/>
      <c r="H392" s="129"/>
      <c r="I392" s="129"/>
      <c r="J392" s="129"/>
      <c r="R392" s="131"/>
      <c r="S392" s="131"/>
      <c r="T392" s="131"/>
      <c r="U392" s="131"/>
      <c r="Z392" s="131"/>
      <c r="AA392" s="131"/>
      <c r="AB392" s="131"/>
      <c r="AC392" s="131"/>
      <c r="AD392" s="131"/>
    </row>
    <row r="393" spans="5:30">
      <c r="E393" s="129"/>
      <c r="F393" s="129"/>
      <c r="G393" s="129"/>
      <c r="H393" s="129"/>
      <c r="I393" s="129"/>
      <c r="J393" s="129"/>
      <c r="R393" s="131"/>
      <c r="S393" s="131"/>
      <c r="T393" s="131"/>
      <c r="U393" s="131"/>
      <c r="Z393" s="131"/>
      <c r="AA393" s="131"/>
      <c r="AB393" s="131"/>
      <c r="AC393" s="131"/>
      <c r="AD393" s="131"/>
    </row>
    <row r="394" spans="5:30">
      <c r="E394" s="129"/>
      <c r="F394" s="129"/>
      <c r="G394" s="129"/>
      <c r="H394" s="129"/>
      <c r="I394" s="129"/>
      <c r="J394" s="129"/>
      <c r="R394" s="131"/>
      <c r="S394" s="131"/>
      <c r="T394" s="131"/>
      <c r="U394" s="131"/>
      <c r="Z394" s="131"/>
      <c r="AA394" s="131"/>
      <c r="AB394" s="131"/>
      <c r="AC394" s="131"/>
      <c r="AD394" s="131"/>
    </row>
    <row r="395" spans="5:30">
      <c r="E395" s="129"/>
      <c r="F395" s="129"/>
      <c r="G395" s="129"/>
      <c r="H395" s="129"/>
      <c r="I395" s="129"/>
      <c r="J395" s="129"/>
      <c r="R395" s="131"/>
      <c r="S395" s="131"/>
      <c r="T395" s="131"/>
      <c r="U395" s="131"/>
      <c r="Z395" s="131"/>
      <c r="AA395" s="131"/>
      <c r="AB395" s="131"/>
      <c r="AC395" s="131"/>
      <c r="AD395" s="131"/>
    </row>
    <row r="396" spans="5:30">
      <c r="E396" s="129"/>
      <c r="F396" s="129"/>
      <c r="G396" s="129"/>
      <c r="H396" s="129"/>
      <c r="I396" s="129"/>
      <c r="J396" s="129"/>
      <c r="R396" s="131"/>
      <c r="S396" s="131"/>
      <c r="T396" s="131"/>
      <c r="U396" s="131"/>
      <c r="Z396" s="131"/>
      <c r="AA396" s="131"/>
      <c r="AB396" s="131"/>
      <c r="AC396" s="131"/>
      <c r="AD396" s="131"/>
    </row>
    <row r="397" spans="5:30">
      <c r="E397" s="129"/>
      <c r="F397" s="129"/>
      <c r="G397" s="129"/>
      <c r="H397" s="129"/>
      <c r="I397" s="129"/>
      <c r="J397" s="129"/>
      <c r="R397" s="131"/>
      <c r="S397" s="131"/>
      <c r="T397" s="131"/>
      <c r="U397" s="131"/>
      <c r="Z397" s="131"/>
      <c r="AA397" s="131"/>
      <c r="AB397" s="131"/>
      <c r="AC397" s="131"/>
      <c r="AD397" s="131"/>
    </row>
    <row r="398" spans="5:30">
      <c r="E398" s="129"/>
      <c r="F398" s="129"/>
      <c r="G398" s="129"/>
      <c r="H398" s="129"/>
      <c r="I398" s="129"/>
      <c r="J398" s="129"/>
      <c r="R398" s="131"/>
      <c r="S398" s="131"/>
      <c r="T398" s="131"/>
      <c r="U398" s="131"/>
      <c r="Z398" s="131"/>
      <c r="AA398" s="131"/>
      <c r="AB398" s="131"/>
      <c r="AC398" s="131"/>
      <c r="AD398" s="131"/>
    </row>
    <row r="399" spans="5:30">
      <c r="E399" s="129"/>
      <c r="F399" s="129"/>
      <c r="G399" s="129"/>
      <c r="H399" s="129"/>
      <c r="I399" s="129"/>
      <c r="J399" s="129"/>
      <c r="R399" s="131"/>
      <c r="S399" s="131"/>
      <c r="T399" s="131"/>
      <c r="U399" s="131"/>
      <c r="Z399" s="131"/>
      <c r="AA399" s="131"/>
      <c r="AB399" s="131"/>
      <c r="AC399" s="131"/>
      <c r="AD399" s="131"/>
    </row>
    <row r="400" spans="5:30">
      <c r="E400" s="129"/>
      <c r="F400" s="129"/>
      <c r="G400" s="129"/>
      <c r="H400" s="129"/>
      <c r="I400" s="129"/>
      <c r="J400" s="129"/>
      <c r="R400" s="131"/>
      <c r="S400" s="131"/>
      <c r="T400" s="131"/>
      <c r="U400" s="131"/>
      <c r="Z400" s="131"/>
      <c r="AA400" s="131"/>
      <c r="AB400" s="131"/>
      <c r="AC400" s="131"/>
      <c r="AD400" s="131"/>
    </row>
    <row r="401" spans="5:30">
      <c r="E401" s="129"/>
      <c r="F401" s="129"/>
      <c r="G401" s="129"/>
      <c r="H401" s="129"/>
      <c r="I401" s="129"/>
      <c r="J401" s="129"/>
      <c r="R401" s="131"/>
      <c r="S401" s="131"/>
      <c r="T401" s="131"/>
      <c r="U401" s="131"/>
      <c r="Z401" s="131"/>
      <c r="AA401" s="131"/>
      <c r="AB401" s="131"/>
      <c r="AC401" s="131"/>
      <c r="AD401" s="131"/>
    </row>
    <row r="402" spans="5:30">
      <c r="E402" s="129"/>
      <c r="F402" s="129"/>
      <c r="G402" s="129"/>
      <c r="H402" s="129"/>
      <c r="I402" s="129"/>
      <c r="J402" s="129"/>
      <c r="R402" s="131"/>
      <c r="S402" s="131"/>
      <c r="T402" s="131"/>
      <c r="U402" s="131"/>
      <c r="Z402" s="131"/>
      <c r="AA402" s="131"/>
      <c r="AB402" s="131"/>
      <c r="AC402" s="131"/>
      <c r="AD402" s="131"/>
    </row>
    <row r="403" spans="5:30">
      <c r="E403" s="129"/>
      <c r="F403" s="129"/>
      <c r="G403" s="129"/>
      <c r="H403" s="129"/>
      <c r="I403" s="129"/>
      <c r="J403" s="129"/>
      <c r="R403" s="131"/>
      <c r="S403" s="131"/>
      <c r="T403" s="131"/>
      <c r="U403" s="131"/>
      <c r="Z403" s="131"/>
      <c r="AA403" s="131"/>
      <c r="AB403" s="131"/>
      <c r="AC403" s="131"/>
      <c r="AD403" s="131"/>
    </row>
    <row r="404" spans="5:30">
      <c r="E404" s="129"/>
      <c r="F404" s="129"/>
      <c r="G404" s="129"/>
      <c r="H404" s="129"/>
      <c r="I404" s="129"/>
      <c r="J404" s="129"/>
      <c r="R404" s="131"/>
      <c r="S404" s="131"/>
      <c r="T404" s="131"/>
      <c r="U404" s="131"/>
      <c r="Z404" s="131"/>
      <c r="AA404" s="131"/>
      <c r="AB404" s="131"/>
      <c r="AC404" s="131"/>
      <c r="AD404" s="131"/>
    </row>
    <row r="405" spans="5:30">
      <c r="E405" s="129"/>
      <c r="F405" s="129"/>
      <c r="G405" s="129"/>
      <c r="H405" s="129"/>
      <c r="I405" s="129"/>
      <c r="J405" s="129"/>
      <c r="R405" s="131"/>
      <c r="S405" s="131"/>
      <c r="T405" s="131"/>
      <c r="U405" s="131"/>
      <c r="Z405" s="131"/>
      <c r="AA405" s="131"/>
      <c r="AB405" s="131"/>
      <c r="AC405" s="131"/>
      <c r="AD405" s="131"/>
    </row>
    <row r="406" spans="5:30">
      <c r="E406" s="129"/>
      <c r="F406" s="129"/>
      <c r="G406" s="129"/>
      <c r="H406" s="129"/>
      <c r="I406" s="129"/>
      <c r="J406" s="129"/>
      <c r="R406" s="131"/>
      <c r="S406" s="131"/>
      <c r="T406" s="131"/>
      <c r="U406" s="131"/>
      <c r="Z406" s="131"/>
      <c r="AA406" s="131"/>
      <c r="AB406" s="131"/>
      <c r="AC406" s="131"/>
      <c r="AD406" s="131"/>
    </row>
    <row r="407" spans="5:30">
      <c r="E407" s="129"/>
      <c r="F407" s="129"/>
      <c r="G407" s="129"/>
      <c r="H407" s="129"/>
      <c r="I407" s="129"/>
      <c r="J407" s="129"/>
      <c r="R407" s="131"/>
      <c r="S407" s="131"/>
      <c r="T407" s="131"/>
      <c r="U407" s="131"/>
      <c r="Z407" s="131"/>
      <c r="AA407" s="131"/>
      <c r="AB407" s="131"/>
      <c r="AC407" s="131"/>
      <c r="AD407" s="131"/>
    </row>
    <row r="408" spans="5:30">
      <c r="E408" s="129"/>
      <c r="F408" s="129"/>
      <c r="G408" s="129"/>
      <c r="H408" s="129"/>
      <c r="I408" s="129"/>
      <c r="J408" s="129"/>
      <c r="R408" s="131"/>
      <c r="S408" s="131"/>
      <c r="T408" s="131"/>
      <c r="U408" s="131"/>
      <c r="Z408" s="131"/>
      <c r="AA408" s="131"/>
      <c r="AB408" s="131"/>
      <c r="AC408" s="131"/>
      <c r="AD408" s="131"/>
    </row>
    <row r="409" spans="5:30">
      <c r="E409" s="129"/>
      <c r="F409" s="129"/>
      <c r="G409" s="129"/>
      <c r="H409" s="129"/>
      <c r="I409" s="129"/>
      <c r="J409" s="129"/>
      <c r="R409" s="131"/>
      <c r="S409" s="131"/>
      <c r="T409" s="131"/>
      <c r="U409" s="131"/>
      <c r="Z409" s="131"/>
      <c r="AA409" s="131"/>
      <c r="AB409" s="131"/>
      <c r="AC409" s="131"/>
      <c r="AD409" s="131"/>
    </row>
    <row r="410" spans="5:30">
      <c r="E410" s="129"/>
      <c r="F410" s="129"/>
      <c r="G410" s="129"/>
      <c r="H410" s="129"/>
      <c r="I410" s="129"/>
      <c r="J410" s="129"/>
      <c r="R410" s="131"/>
      <c r="S410" s="131"/>
      <c r="T410" s="131"/>
      <c r="U410" s="131"/>
      <c r="Z410" s="131"/>
      <c r="AA410" s="131"/>
      <c r="AB410" s="131"/>
      <c r="AC410" s="131"/>
      <c r="AD410" s="131"/>
    </row>
    <row r="411" spans="5:30">
      <c r="E411" s="129"/>
      <c r="F411" s="129"/>
      <c r="G411" s="129"/>
      <c r="H411" s="129"/>
      <c r="I411" s="129"/>
      <c r="J411" s="129"/>
      <c r="R411" s="131"/>
      <c r="S411" s="131"/>
      <c r="T411" s="131"/>
      <c r="U411" s="131"/>
      <c r="Z411" s="131"/>
      <c r="AA411" s="131"/>
      <c r="AB411" s="131"/>
      <c r="AC411" s="131"/>
      <c r="AD411" s="131"/>
    </row>
    <row r="412" spans="5:30">
      <c r="E412" s="129"/>
      <c r="F412" s="129"/>
      <c r="G412" s="129"/>
      <c r="H412" s="129"/>
      <c r="I412" s="129"/>
      <c r="J412" s="129"/>
      <c r="R412" s="131"/>
      <c r="S412" s="131"/>
      <c r="T412" s="131"/>
      <c r="U412" s="131"/>
      <c r="Z412" s="131"/>
      <c r="AA412" s="131"/>
      <c r="AB412" s="131"/>
      <c r="AC412" s="131"/>
      <c r="AD412" s="131"/>
    </row>
    <row r="413" spans="5:30">
      <c r="E413" s="129"/>
      <c r="F413" s="129"/>
      <c r="G413" s="129"/>
      <c r="H413" s="129"/>
      <c r="I413" s="129"/>
      <c r="J413" s="129"/>
      <c r="R413" s="131"/>
      <c r="S413" s="131"/>
      <c r="T413" s="131"/>
      <c r="U413" s="131"/>
      <c r="Z413" s="131"/>
      <c r="AA413" s="131"/>
      <c r="AB413" s="131"/>
      <c r="AC413" s="131"/>
      <c r="AD413" s="131"/>
    </row>
    <row r="414" spans="5:30">
      <c r="E414" s="129"/>
      <c r="F414" s="129"/>
      <c r="G414" s="129"/>
      <c r="H414" s="129"/>
      <c r="I414" s="129"/>
      <c r="J414" s="129"/>
      <c r="R414" s="131"/>
      <c r="S414" s="131"/>
      <c r="T414" s="131"/>
      <c r="U414" s="131"/>
      <c r="Z414" s="131"/>
      <c r="AA414" s="131"/>
      <c r="AB414" s="131"/>
      <c r="AC414" s="131"/>
      <c r="AD414" s="131"/>
    </row>
    <row r="415" spans="5:30">
      <c r="E415" s="129"/>
      <c r="F415" s="129"/>
      <c r="G415" s="129"/>
      <c r="H415" s="129"/>
      <c r="I415" s="129"/>
      <c r="J415" s="129"/>
      <c r="R415" s="131"/>
      <c r="S415" s="131"/>
      <c r="T415" s="131"/>
      <c r="U415" s="131"/>
      <c r="Z415" s="131"/>
      <c r="AA415" s="131"/>
      <c r="AB415" s="131"/>
      <c r="AC415" s="131"/>
      <c r="AD415" s="131"/>
    </row>
    <row r="416" spans="5:30">
      <c r="E416" s="129"/>
      <c r="F416" s="129"/>
      <c r="G416" s="129"/>
      <c r="H416" s="129"/>
      <c r="I416" s="129"/>
      <c r="J416" s="129"/>
      <c r="R416" s="131"/>
      <c r="S416" s="131"/>
      <c r="T416" s="131"/>
      <c r="U416" s="131"/>
      <c r="Z416" s="131"/>
      <c r="AA416" s="131"/>
      <c r="AB416" s="131"/>
      <c r="AC416" s="131"/>
      <c r="AD416" s="131"/>
    </row>
    <row r="417" spans="5:30">
      <c r="E417" s="129"/>
      <c r="F417" s="129"/>
      <c r="G417" s="129"/>
      <c r="H417" s="129"/>
      <c r="I417" s="129"/>
      <c r="J417" s="129"/>
      <c r="R417" s="131"/>
      <c r="S417" s="131"/>
      <c r="T417" s="131"/>
      <c r="U417" s="131"/>
      <c r="Z417" s="131"/>
      <c r="AA417" s="131"/>
      <c r="AB417" s="131"/>
      <c r="AC417" s="131"/>
      <c r="AD417" s="131"/>
    </row>
    <row r="418" spans="5:30">
      <c r="E418" s="129"/>
      <c r="F418" s="129"/>
      <c r="G418" s="129"/>
      <c r="H418" s="129"/>
      <c r="I418" s="129"/>
      <c r="J418" s="129"/>
      <c r="R418" s="131"/>
      <c r="S418" s="131"/>
      <c r="T418" s="131"/>
      <c r="U418" s="131"/>
      <c r="Z418" s="131"/>
      <c r="AA418" s="131"/>
      <c r="AB418" s="131"/>
      <c r="AC418" s="131"/>
      <c r="AD418" s="131"/>
    </row>
    <row r="419" spans="5:30">
      <c r="E419" s="129"/>
      <c r="F419" s="129"/>
      <c r="G419" s="129"/>
      <c r="H419" s="129"/>
      <c r="I419" s="129"/>
      <c r="J419" s="129"/>
      <c r="R419" s="131"/>
      <c r="S419" s="131"/>
      <c r="T419" s="131"/>
      <c r="U419" s="131"/>
      <c r="Z419" s="131"/>
      <c r="AA419" s="131"/>
      <c r="AB419" s="131"/>
      <c r="AC419" s="131"/>
      <c r="AD419" s="131"/>
    </row>
    <row r="420" spans="5:30">
      <c r="E420" s="129"/>
      <c r="F420" s="129"/>
      <c r="G420" s="129"/>
      <c r="H420" s="129"/>
      <c r="I420" s="129"/>
      <c r="J420" s="129"/>
      <c r="R420" s="131"/>
      <c r="S420" s="131"/>
      <c r="T420" s="131"/>
      <c r="U420" s="131"/>
      <c r="Z420" s="131"/>
      <c r="AA420" s="131"/>
      <c r="AB420" s="131"/>
      <c r="AC420" s="131"/>
      <c r="AD420" s="131"/>
    </row>
    <row r="421" spans="5:30">
      <c r="E421" s="129"/>
      <c r="F421" s="129"/>
      <c r="G421" s="129"/>
      <c r="H421" s="129"/>
      <c r="I421" s="129"/>
      <c r="J421" s="129"/>
      <c r="R421" s="131"/>
      <c r="S421" s="131"/>
      <c r="T421" s="131"/>
      <c r="U421" s="131"/>
      <c r="Z421" s="131"/>
      <c r="AA421" s="131"/>
      <c r="AB421" s="131"/>
      <c r="AC421" s="131"/>
      <c r="AD421" s="131"/>
    </row>
    <row r="422" spans="5:30">
      <c r="E422" s="129"/>
      <c r="F422" s="129"/>
      <c r="G422" s="129"/>
      <c r="H422" s="129"/>
      <c r="I422" s="129"/>
      <c r="J422" s="129"/>
      <c r="R422" s="131"/>
      <c r="S422" s="131"/>
      <c r="T422" s="131"/>
      <c r="U422" s="131"/>
      <c r="Z422" s="131"/>
      <c r="AA422" s="131"/>
      <c r="AB422" s="131"/>
      <c r="AC422" s="131"/>
      <c r="AD422" s="131"/>
    </row>
    <row r="423" spans="5:30">
      <c r="E423" s="129"/>
      <c r="F423" s="129"/>
      <c r="G423" s="129"/>
      <c r="H423" s="129"/>
      <c r="I423" s="129"/>
      <c r="J423" s="129"/>
      <c r="R423" s="131"/>
      <c r="S423" s="131"/>
      <c r="T423" s="131"/>
      <c r="U423" s="131"/>
      <c r="Z423" s="131"/>
      <c r="AA423" s="131"/>
      <c r="AB423" s="131"/>
      <c r="AC423" s="131"/>
      <c r="AD423" s="131"/>
    </row>
    <row r="424" spans="5:30">
      <c r="E424" s="129"/>
      <c r="F424" s="129"/>
      <c r="G424" s="129"/>
      <c r="H424" s="129"/>
      <c r="I424" s="129"/>
      <c r="J424" s="129"/>
      <c r="R424" s="131"/>
      <c r="S424" s="131"/>
      <c r="T424" s="131"/>
      <c r="U424" s="131"/>
      <c r="Z424" s="131"/>
      <c r="AA424" s="131"/>
      <c r="AB424" s="131"/>
      <c r="AC424" s="131"/>
      <c r="AD424" s="131"/>
    </row>
    <row r="425" spans="5:30">
      <c r="E425" s="129"/>
      <c r="F425" s="129"/>
      <c r="G425" s="129"/>
      <c r="H425" s="129"/>
      <c r="I425" s="129"/>
      <c r="J425" s="129"/>
      <c r="R425" s="131"/>
      <c r="S425" s="131"/>
      <c r="T425" s="131"/>
      <c r="U425" s="131"/>
      <c r="Z425" s="131"/>
      <c r="AA425" s="131"/>
      <c r="AB425" s="131"/>
      <c r="AC425" s="131"/>
      <c r="AD425" s="131"/>
    </row>
    <row r="426" spans="5:30">
      <c r="E426" s="129"/>
      <c r="F426" s="129"/>
      <c r="G426" s="129"/>
      <c r="H426" s="129"/>
      <c r="I426" s="129"/>
      <c r="J426" s="129"/>
      <c r="R426" s="131"/>
      <c r="S426" s="131"/>
      <c r="T426" s="131"/>
      <c r="U426" s="131"/>
      <c r="Z426" s="131"/>
      <c r="AA426" s="131"/>
      <c r="AB426" s="131"/>
      <c r="AC426" s="131"/>
      <c r="AD426" s="131"/>
    </row>
    <row r="427" spans="5:30">
      <c r="E427" s="129"/>
      <c r="F427" s="129"/>
      <c r="G427" s="129"/>
      <c r="H427" s="129"/>
      <c r="I427" s="129"/>
      <c r="J427" s="129"/>
      <c r="R427" s="131"/>
      <c r="S427" s="131"/>
      <c r="T427" s="131"/>
      <c r="U427" s="131"/>
      <c r="Z427" s="131"/>
      <c r="AA427" s="131"/>
      <c r="AB427" s="131"/>
      <c r="AC427" s="131"/>
      <c r="AD427" s="131"/>
    </row>
    <row r="428" spans="5:30">
      <c r="E428" s="129"/>
      <c r="F428" s="129"/>
      <c r="G428" s="129"/>
      <c r="H428" s="129"/>
      <c r="I428" s="129"/>
      <c r="J428" s="129"/>
      <c r="R428" s="131"/>
      <c r="S428" s="131"/>
      <c r="T428" s="131"/>
      <c r="U428" s="131"/>
      <c r="Z428" s="131"/>
      <c r="AA428" s="131"/>
      <c r="AB428" s="131"/>
      <c r="AC428" s="131"/>
      <c r="AD428" s="131"/>
    </row>
    <row r="429" spans="5:30">
      <c r="E429" s="129"/>
      <c r="F429" s="129"/>
      <c r="G429" s="129"/>
      <c r="H429" s="129"/>
      <c r="I429" s="129"/>
      <c r="J429" s="129"/>
      <c r="R429" s="131"/>
      <c r="S429" s="131"/>
      <c r="T429" s="131"/>
      <c r="U429" s="131"/>
      <c r="Z429" s="131"/>
      <c r="AA429" s="131"/>
      <c r="AB429" s="131"/>
      <c r="AC429" s="131"/>
      <c r="AD429" s="131"/>
    </row>
    <row r="430" spans="5:30">
      <c r="E430" s="129"/>
      <c r="F430" s="129"/>
      <c r="G430" s="129"/>
      <c r="H430" s="129"/>
      <c r="I430" s="129"/>
      <c r="J430" s="129"/>
      <c r="R430" s="131"/>
      <c r="S430" s="131"/>
      <c r="T430" s="131"/>
      <c r="U430" s="131"/>
      <c r="Z430" s="131"/>
      <c r="AA430" s="131"/>
      <c r="AB430" s="131"/>
      <c r="AC430" s="131"/>
      <c r="AD430" s="131"/>
    </row>
    <row r="431" spans="5:30">
      <c r="E431" s="129"/>
      <c r="F431" s="129"/>
      <c r="G431" s="129"/>
      <c r="H431" s="129"/>
      <c r="I431" s="129"/>
      <c r="J431" s="129"/>
      <c r="R431" s="131"/>
      <c r="S431" s="131"/>
      <c r="T431" s="131"/>
      <c r="U431" s="131"/>
      <c r="Z431" s="131"/>
      <c r="AA431" s="131"/>
      <c r="AB431" s="131"/>
      <c r="AC431" s="131"/>
      <c r="AD431" s="131"/>
    </row>
    <row r="432" spans="5:30">
      <c r="E432" s="129"/>
      <c r="F432" s="129"/>
      <c r="G432" s="129"/>
      <c r="H432" s="129"/>
      <c r="I432" s="129"/>
      <c r="J432" s="129"/>
      <c r="R432" s="131"/>
      <c r="S432" s="131"/>
      <c r="T432" s="131"/>
      <c r="U432" s="131"/>
      <c r="Z432" s="131"/>
      <c r="AA432" s="131"/>
      <c r="AB432" s="131"/>
      <c r="AC432" s="131"/>
      <c r="AD432" s="131"/>
    </row>
    <row r="433" spans="5:30">
      <c r="E433" s="129"/>
      <c r="F433" s="129"/>
      <c r="G433" s="129"/>
      <c r="H433" s="129"/>
      <c r="I433" s="129"/>
      <c r="J433" s="129"/>
      <c r="R433" s="131"/>
      <c r="S433" s="131"/>
      <c r="T433" s="131"/>
      <c r="U433" s="131"/>
      <c r="Z433" s="131"/>
      <c r="AA433" s="131"/>
      <c r="AB433" s="131"/>
      <c r="AC433" s="131"/>
      <c r="AD433" s="131"/>
    </row>
    <row r="434" spans="5:30">
      <c r="E434" s="129"/>
      <c r="F434" s="129"/>
      <c r="G434" s="129"/>
      <c r="H434" s="129"/>
      <c r="I434" s="129"/>
      <c r="J434" s="129"/>
      <c r="R434" s="131"/>
      <c r="S434" s="131"/>
      <c r="T434" s="131"/>
      <c r="U434" s="131"/>
      <c r="Z434" s="131"/>
      <c r="AA434" s="131"/>
      <c r="AB434" s="131"/>
      <c r="AC434" s="131"/>
      <c r="AD434" s="131"/>
    </row>
    <row r="435" spans="5:30">
      <c r="E435" s="129"/>
      <c r="F435" s="129"/>
      <c r="G435" s="129"/>
      <c r="H435" s="129"/>
      <c r="I435" s="129"/>
      <c r="J435" s="129"/>
      <c r="R435" s="131"/>
      <c r="S435" s="131"/>
      <c r="T435" s="131"/>
      <c r="U435" s="131"/>
      <c r="Z435" s="131"/>
      <c r="AA435" s="131"/>
      <c r="AB435" s="131"/>
      <c r="AC435" s="131"/>
      <c r="AD435" s="131"/>
    </row>
    <row r="436" spans="5:30">
      <c r="E436" s="129"/>
      <c r="F436" s="129"/>
      <c r="G436" s="129"/>
      <c r="H436" s="129"/>
      <c r="I436" s="129"/>
      <c r="J436" s="129"/>
      <c r="R436" s="131"/>
      <c r="S436" s="131"/>
      <c r="T436" s="131"/>
      <c r="U436" s="131"/>
      <c r="Z436" s="131"/>
      <c r="AA436" s="131"/>
      <c r="AB436" s="131"/>
      <c r="AC436" s="131"/>
      <c r="AD436" s="131"/>
    </row>
    <row r="437" spans="5:30">
      <c r="E437" s="129"/>
      <c r="F437" s="129"/>
      <c r="G437" s="129"/>
      <c r="H437" s="129"/>
      <c r="I437" s="129"/>
      <c r="J437" s="129"/>
      <c r="R437" s="131"/>
      <c r="S437" s="131"/>
      <c r="T437" s="131"/>
      <c r="U437" s="131"/>
      <c r="Z437" s="131"/>
      <c r="AA437" s="131"/>
      <c r="AB437" s="131"/>
      <c r="AC437" s="131"/>
      <c r="AD437" s="131"/>
    </row>
    <row r="438" spans="5:30">
      <c r="E438" s="129"/>
      <c r="F438" s="129"/>
      <c r="G438" s="129"/>
      <c r="H438" s="129"/>
      <c r="I438" s="129"/>
      <c r="J438" s="129"/>
      <c r="R438" s="131"/>
      <c r="S438" s="131"/>
      <c r="T438" s="131"/>
      <c r="U438" s="131"/>
      <c r="Z438" s="131"/>
      <c r="AA438" s="131"/>
      <c r="AB438" s="131"/>
      <c r="AC438" s="131"/>
      <c r="AD438" s="131"/>
    </row>
    <row r="439" spans="5:30">
      <c r="E439" s="129"/>
      <c r="F439" s="129"/>
      <c r="G439" s="129"/>
      <c r="H439" s="129"/>
      <c r="I439" s="129"/>
      <c r="J439" s="129"/>
      <c r="R439" s="131"/>
      <c r="S439" s="131"/>
      <c r="T439" s="131"/>
      <c r="U439" s="131"/>
      <c r="Z439" s="131"/>
      <c r="AA439" s="131"/>
      <c r="AB439" s="131"/>
      <c r="AC439" s="131"/>
      <c r="AD439" s="131"/>
    </row>
    <row r="440" spans="5:30">
      <c r="E440" s="129"/>
      <c r="F440" s="129"/>
      <c r="G440" s="129"/>
      <c r="H440" s="129"/>
      <c r="I440" s="129"/>
      <c r="J440" s="129"/>
      <c r="R440" s="131"/>
      <c r="S440" s="131"/>
      <c r="T440" s="131"/>
      <c r="U440" s="131"/>
      <c r="Z440" s="131"/>
      <c r="AA440" s="131"/>
      <c r="AB440" s="131"/>
      <c r="AC440" s="131"/>
      <c r="AD440" s="131"/>
    </row>
    <row r="441" spans="5:30">
      <c r="E441" s="129"/>
      <c r="F441" s="129"/>
      <c r="G441" s="129"/>
      <c r="H441" s="129"/>
      <c r="I441" s="129"/>
      <c r="J441" s="129"/>
      <c r="R441" s="131"/>
      <c r="S441" s="131"/>
      <c r="T441" s="131"/>
      <c r="U441" s="131"/>
      <c r="Z441" s="131"/>
      <c r="AA441" s="131"/>
      <c r="AB441" s="131"/>
      <c r="AC441" s="131"/>
      <c r="AD441" s="131"/>
    </row>
    <row r="442" spans="5:30">
      <c r="E442" s="129"/>
      <c r="F442" s="129"/>
      <c r="G442" s="129"/>
      <c r="H442" s="129"/>
      <c r="I442" s="129"/>
      <c r="J442" s="129"/>
      <c r="R442" s="131"/>
      <c r="S442" s="131"/>
      <c r="T442" s="131"/>
      <c r="U442" s="131"/>
      <c r="Z442" s="131"/>
      <c r="AA442" s="131"/>
      <c r="AB442" s="131"/>
      <c r="AC442" s="131"/>
      <c r="AD442" s="131"/>
    </row>
    <row r="443" spans="5:30">
      <c r="E443" s="129"/>
      <c r="F443" s="129"/>
      <c r="G443" s="129"/>
      <c r="H443" s="129"/>
      <c r="I443" s="129"/>
      <c r="J443" s="129"/>
      <c r="R443" s="131"/>
      <c r="S443" s="131"/>
      <c r="T443" s="131"/>
      <c r="U443" s="131"/>
      <c r="Z443" s="131"/>
      <c r="AA443" s="131"/>
      <c r="AB443" s="131"/>
      <c r="AC443" s="131"/>
      <c r="AD443" s="131"/>
    </row>
    <row r="444" spans="5:30">
      <c r="E444" s="129"/>
      <c r="F444" s="129"/>
      <c r="G444" s="129"/>
      <c r="H444" s="129"/>
      <c r="I444" s="129"/>
      <c r="J444" s="129"/>
      <c r="R444" s="131"/>
      <c r="S444" s="131"/>
      <c r="T444" s="131"/>
      <c r="U444" s="131"/>
      <c r="Z444" s="131"/>
      <c r="AA444" s="131"/>
      <c r="AB444" s="131"/>
      <c r="AC444" s="131"/>
      <c r="AD444" s="131"/>
    </row>
    <row r="445" spans="5:30">
      <c r="E445" s="129"/>
      <c r="F445" s="129"/>
      <c r="G445" s="129"/>
      <c r="H445" s="129"/>
      <c r="I445" s="129"/>
      <c r="J445" s="129"/>
      <c r="R445" s="131"/>
      <c r="S445" s="131"/>
      <c r="T445" s="131"/>
      <c r="U445" s="131"/>
      <c r="Z445" s="131"/>
      <c r="AA445" s="131"/>
      <c r="AB445" s="131"/>
      <c r="AC445" s="131"/>
      <c r="AD445" s="131"/>
    </row>
    <row r="446" spans="5:30">
      <c r="E446" s="129"/>
      <c r="F446" s="129"/>
      <c r="G446" s="129"/>
      <c r="H446" s="129"/>
      <c r="I446" s="129"/>
      <c r="J446" s="129"/>
      <c r="R446" s="131"/>
      <c r="S446" s="131"/>
      <c r="T446" s="131"/>
      <c r="U446" s="131"/>
      <c r="Z446" s="131"/>
      <c r="AA446" s="131"/>
      <c r="AB446" s="131"/>
      <c r="AC446" s="131"/>
      <c r="AD446" s="131"/>
    </row>
    <row r="447" spans="5:30">
      <c r="E447" s="129"/>
      <c r="F447" s="129"/>
      <c r="G447" s="129"/>
      <c r="H447" s="129"/>
      <c r="I447" s="129"/>
      <c r="J447" s="129"/>
      <c r="R447" s="131"/>
      <c r="S447" s="131"/>
      <c r="T447" s="131"/>
      <c r="U447" s="131"/>
      <c r="Z447" s="131"/>
      <c r="AA447" s="131"/>
      <c r="AB447" s="131"/>
      <c r="AC447" s="131"/>
      <c r="AD447" s="131"/>
    </row>
    <row r="448" spans="5:30">
      <c r="E448" s="129"/>
      <c r="F448" s="129"/>
      <c r="G448" s="129"/>
      <c r="H448" s="129"/>
      <c r="I448" s="129"/>
      <c r="J448" s="129"/>
      <c r="R448" s="131"/>
      <c r="S448" s="131"/>
      <c r="T448" s="131"/>
      <c r="U448" s="131"/>
      <c r="Z448" s="131"/>
      <c r="AA448" s="131"/>
      <c r="AB448" s="131"/>
      <c r="AC448" s="131"/>
      <c r="AD448" s="131"/>
    </row>
    <row r="449" spans="5:30">
      <c r="E449" s="129"/>
      <c r="F449" s="129"/>
      <c r="G449" s="129"/>
      <c r="H449" s="129"/>
      <c r="I449" s="129"/>
      <c r="J449" s="129"/>
      <c r="R449" s="131"/>
      <c r="S449" s="131"/>
      <c r="T449" s="131"/>
      <c r="U449" s="131"/>
      <c r="Z449" s="131"/>
      <c r="AA449" s="131"/>
      <c r="AB449" s="131"/>
      <c r="AC449" s="131"/>
      <c r="AD449" s="131"/>
    </row>
    <row r="450" spans="5:30">
      <c r="E450" s="129"/>
      <c r="F450" s="129"/>
      <c r="G450" s="129"/>
      <c r="H450" s="129"/>
      <c r="I450" s="129"/>
      <c r="J450" s="129"/>
      <c r="R450" s="131"/>
      <c r="S450" s="131"/>
      <c r="T450" s="131"/>
      <c r="U450" s="131"/>
      <c r="Z450" s="131"/>
      <c r="AA450" s="131"/>
      <c r="AB450" s="131"/>
      <c r="AC450" s="131"/>
      <c r="AD450" s="131"/>
    </row>
    <row r="451" spans="5:30">
      <c r="E451" s="129"/>
      <c r="F451" s="129"/>
      <c r="G451" s="129"/>
      <c r="H451" s="129"/>
      <c r="I451" s="129"/>
      <c r="J451" s="129"/>
      <c r="R451" s="131"/>
      <c r="S451" s="131"/>
      <c r="T451" s="131"/>
      <c r="U451" s="131"/>
      <c r="Z451" s="131"/>
      <c r="AA451" s="131"/>
      <c r="AB451" s="131"/>
      <c r="AC451" s="131"/>
      <c r="AD451" s="131"/>
    </row>
    <row r="452" spans="5:30">
      <c r="E452" s="129"/>
      <c r="F452" s="129"/>
      <c r="G452" s="129"/>
      <c r="H452" s="129"/>
      <c r="I452" s="129"/>
      <c r="J452" s="129"/>
      <c r="R452" s="131"/>
      <c r="S452" s="131"/>
      <c r="T452" s="131"/>
      <c r="U452" s="131"/>
      <c r="Z452" s="131"/>
      <c r="AA452" s="131"/>
      <c r="AB452" s="131"/>
      <c r="AC452" s="131"/>
      <c r="AD452" s="131"/>
    </row>
    <row r="453" spans="5:30">
      <c r="E453" s="129"/>
      <c r="F453" s="129"/>
      <c r="G453" s="129"/>
      <c r="H453" s="129"/>
      <c r="I453" s="129"/>
      <c r="J453" s="129"/>
      <c r="R453" s="131"/>
      <c r="S453" s="131"/>
      <c r="T453" s="131"/>
      <c r="U453" s="131"/>
      <c r="Z453" s="131"/>
      <c r="AA453" s="131"/>
      <c r="AB453" s="131"/>
      <c r="AC453" s="131"/>
      <c r="AD453" s="131"/>
    </row>
    <row r="454" spans="5:30">
      <c r="E454" s="129"/>
      <c r="F454" s="129"/>
      <c r="G454" s="129"/>
      <c r="H454" s="129"/>
      <c r="I454" s="129"/>
      <c r="J454" s="129"/>
      <c r="R454" s="131"/>
      <c r="S454" s="131"/>
      <c r="T454" s="131"/>
      <c r="U454" s="131"/>
      <c r="Z454" s="131"/>
      <c r="AA454" s="131"/>
      <c r="AB454" s="131"/>
      <c r="AC454" s="131"/>
      <c r="AD454" s="131"/>
    </row>
    <row r="455" spans="5:30">
      <c r="E455" s="129"/>
      <c r="F455" s="129"/>
      <c r="G455" s="129"/>
      <c r="H455" s="129"/>
      <c r="I455" s="129"/>
      <c r="J455" s="129"/>
      <c r="R455" s="131"/>
      <c r="S455" s="131"/>
      <c r="T455" s="131"/>
      <c r="U455" s="131"/>
      <c r="Z455" s="131"/>
      <c r="AA455" s="131"/>
      <c r="AB455" s="131"/>
      <c r="AC455" s="131"/>
      <c r="AD455" s="131"/>
    </row>
    <row r="456" spans="5:30">
      <c r="E456" s="129"/>
      <c r="F456" s="129"/>
      <c r="G456" s="129"/>
      <c r="H456" s="129"/>
      <c r="I456" s="129"/>
      <c r="J456" s="129"/>
      <c r="R456" s="131"/>
      <c r="S456" s="131"/>
      <c r="T456" s="131"/>
      <c r="U456" s="131"/>
      <c r="Z456" s="131"/>
      <c r="AA456" s="131"/>
      <c r="AB456" s="131"/>
      <c r="AC456" s="131"/>
      <c r="AD456" s="131"/>
    </row>
    <row r="457" spans="5:30">
      <c r="E457" s="129"/>
      <c r="F457" s="129"/>
      <c r="G457" s="129"/>
      <c r="H457" s="129"/>
      <c r="I457" s="129"/>
      <c r="J457" s="129"/>
      <c r="R457" s="131"/>
      <c r="S457" s="131"/>
      <c r="T457" s="131"/>
      <c r="U457" s="131"/>
      <c r="Z457" s="131"/>
      <c r="AA457" s="131"/>
      <c r="AB457" s="131"/>
      <c r="AC457" s="131"/>
      <c r="AD457" s="131"/>
    </row>
    <row r="458" spans="5:30">
      <c r="E458" s="129"/>
      <c r="F458" s="129"/>
      <c r="G458" s="129"/>
      <c r="H458" s="129"/>
      <c r="I458" s="129"/>
      <c r="J458" s="129"/>
      <c r="R458" s="131"/>
      <c r="S458" s="131"/>
      <c r="T458" s="131"/>
      <c r="U458" s="131"/>
      <c r="Z458" s="131"/>
      <c r="AA458" s="131"/>
      <c r="AB458" s="131"/>
      <c r="AC458" s="131"/>
      <c r="AD458" s="131"/>
    </row>
    <row r="459" spans="5:30">
      <c r="E459" s="129"/>
      <c r="F459" s="129"/>
      <c r="G459" s="129"/>
      <c r="H459" s="129"/>
      <c r="I459" s="129"/>
      <c r="J459" s="129"/>
      <c r="R459" s="131"/>
      <c r="S459" s="131"/>
      <c r="T459" s="131"/>
      <c r="U459" s="131"/>
      <c r="Z459" s="131"/>
      <c r="AA459" s="131"/>
      <c r="AB459" s="131"/>
      <c r="AC459" s="131"/>
      <c r="AD459" s="131"/>
    </row>
    <row r="460" spans="5:30">
      <c r="E460" s="129"/>
      <c r="F460" s="129"/>
      <c r="G460" s="129"/>
      <c r="H460" s="129"/>
      <c r="I460" s="129"/>
      <c r="J460" s="129"/>
      <c r="R460" s="131"/>
      <c r="S460" s="131"/>
      <c r="T460" s="131"/>
      <c r="U460" s="131"/>
      <c r="Z460" s="131"/>
      <c r="AA460" s="131"/>
      <c r="AB460" s="131"/>
      <c r="AC460" s="131"/>
      <c r="AD460" s="131"/>
    </row>
    <row r="461" spans="5:30">
      <c r="E461" s="129"/>
      <c r="F461" s="129"/>
      <c r="G461" s="129"/>
      <c r="H461" s="129"/>
      <c r="I461" s="129"/>
      <c r="J461" s="129"/>
      <c r="R461" s="131"/>
      <c r="S461" s="131"/>
      <c r="T461" s="131"/>
      <c r="U461" s="131"/>
      <c r="Z461" s="131"/>
      <c r="AA461" s="131"/>
      <c r="AB461" s="131"/>
      <c r="AC461" s="131"/>
      <c r="AD461" s="131"/>
    </row>
    <row r="462" spans="5:30">
      <c r="E462" s="129"/>
      <c r="F462" s="129"/>
      <c r="G462" s="129"/>
      <c r="H462" s="129"/>
      <c r="I462" s="129"/>
      <c r="J462" s="129"/>
      <c r="R462" s="131"/>
      <c r="S462" s="131"/>
      <c r="T462" s="131"/>
      <c r="U462" s="131"/>
      <c r="Z462" s="131"/>
      <c r="AA462" s="131"/>
      <c r="AB462" s="131"/>
      <c r="AC462" s="131"/>
      <c r="AD462" s="131"/>
    </row>
    <row r="463" spans="5:30">
      <c r="E463" s="129"/>
      <c r="F463" s="129"/>
      <c r="G463" s="129"/>
      <c r="H463" s="129"/>
      <c r="I463" s="129"/>
      <c r="J463" s="129"/>
      <c r="R463" s="131"/>
      <c r="S463" s="131"/>
      <c r="T463" s="131"/>
      <c r="U463" s="131"/>
      <c r="Z463" s="131"/>
      <c r="AA463" s="131"/>
      <c r="AB463" s="131"/>
      <c r="AC463" s="131"/>
      <c r="AD463" s="131"/>
    </row>
    <row r="464" spans="5:30">
      <c r="E464" s="129"/>
      <c r="F464" s="129"/>
      <c r="G464" s="129"/>
      <c r="H464" s="129"/>
      <c r="I464" s="129"/>
      <c r="J464" s="129"/>
      <c r="R464" s="131"/>
      <c r="S464" s="131"/>
      <c r="T464" s="131"/>
      <c r="U464" s="131"/>
      <c r="Z464" s="131"/>
      <c r="AA464" s="131"/>
      <c r="AB464" s="131"/>
      <c r="AC464" s="131"/>
      <c r="AD464" s="131"/>
    </row>
    <row r="465" spans="5:30">
      <c r="E465" s="129"/>
      <c r="F465" s="129"/>
      <c r="G465" s="129"/>
      <c r="H465" s="129"/>
      <c r="I465" s="129"/>
      <c r="J465" s="129"/>
      <c r="R465" s="131"/>
      <c r="S465" s="131"/>
      <c r="T465" s="131"/>
      <c r="U465" s="131"/>
      <c r="Z465" s="131"/>
      <c r="AA465" s="131"/>
      <c r="AB465" s="131"/>
      <c r="AC465" s="131"/>
      <c r="AD465" s="131"/>
    </row>
    <row r="466" spans="5:30">
      <c r="E466" s="129"/>
      <c r="F466" s="129"/>
      <c r="G466" s="129"/>
      <c r="H466" s="129"/>
      <c r="I466" s="129"/>
      <c r="J466" s="129"/>
      <c r="R466" s="131"/>
      <c r="S466" s="131"/>
      <c r="T466" s="131"/>
      <c r="U466" s="131"/>
      <c r="Z466" s="131"/>
      <c r="AA466" s="131"/>
      <c r="AB466" s="131"/>
      <c r="AC466" s="131"/>
      <c r="AD466" s="131"/>
    </row>
    <row r="467" spans="5:30">
      <c r="E467" s="129"/>
      <c r="F467" s="129"/>
      <c r="G467" s="129"/>
      <c r="H467" s="129"/>
      <c r="I467" s="129"/>
      <c r="J467" s="129"/>
      <c r="R467" s="131"/>
      <c r="S467" s="131"/>
      <c r="T467" s="131"/>
      <c r="U467" s="131"/>
      <c r="Z467" s="131"/>
      <c r="AA467" s="131"/>
      <c r="AB467" s="131"/>
      <c r="AC467" s="131"/>
      <c r="AD467" s="131"/>
    </row>
    <row r="468" spans="5:30">
      <c r="E468" s="129"/>
      <c r="F468" s="129"/>
      <c r="G468" s="129"/>
      <c r="H468" s="129"/>
      <c r="I468" s="129"/>
      <c r="J468" s="129"/>
      <c r="R468" s="131"/>
      <c r="S468" s="131"/>
      <c r="T468" s="131"/>
      <c r="U468" s="131"/>
      <c r="Z468" s="131"/>
      <c r="AA468" s="131"/>
      <c r="AB468" s="131"/>
      <c r="AC468" s="131"/>
      <c r="AD468" s="131"/>
    </row>
    <row r="469" spans="5:30">
      <c r="E469" s="129"/>
      <c r="F469" s="129"/>
      <c r="G469" s="129"/>
      <c r="H469" s="129"/>
      <c r="I469" s="129"/>
      <c r="J469" s="129"/>
      <c r="R469" s="131"/>
      <c r="S469" s="131"/>
      <c r="T469" s="131"/>
      <c r="U469" s="131"/>
      <c r="Z469" s="131"/>
      <c r="AA469" s="131"/>
      <c r="AB469" s="131"/>
      <c r="AC469" s="131"/>
      <c r="AD469" s="131"/>
    </row>
    <row r="470" spans="5:30">
      <c r="E470" s="129"/>
      <c r="F470" s="129"/>
      <c r="G470" s="129"/>
      <c r="H470" s="129"/>
      <c r="I470" s="129"/>
      <c r="J470" s="129"/>
      <c r="R470" s="131"/>
      <c r="S470" s="131"/>
      <c r="T470" s="131"/>
      <c r="U470" s="131"/>
      <c r="Z470" s="131"/>
      <c r="AA470" s="131"/>
      <c r="AB470" s="131"/>
      <c r="AC470" s="131"/>
      <c r="AD470" s="131"/>
    </row>
    <row r="471" spans="5:30">
      <c r="E471" s="129"/>
      <c r="F471" s="129"/>
      <c r="G471" s="129"/>
      <c r="H471" s="129"/>
      <c r="I471" s="129"/>
      <c r="J471" s="129"/>
      <c r="R471" s="131"/>
      <c r="S471" s="131"/>
      <c r="T471" s="131"/>
      <c r="U471" s="131"/>
      <c r="Z471" s="131"/>
      <c r="AA471" s="131"/>
      <c r="AB471" s="131"/>
      <c r="AC471" s="131"/>
      <c r="AD471" s="131"/>
    </row>
    <row r="472" spans="5:30">
      <c r="E472" s="129"/>
      <c r="F472" s="129"/>
      <c r="G472" s="129"/>
      <c r="H472" s="129"/>
      <c r="I472" s="129"/>
      <c r="J472" s="129"/>
      <c r="R472" s="131"/>
      <c r="S472" s="131"/>
      <c r="T472" s="131"/>
      <c r="U472" s="131"/>
      <c r="Z472" s="131"/>
      <c r="AA472" s="131"/>
      <c r="AB472" s="131"/>
      <c r="AC472" s="131"/>
      <c r="AD472" s="131"/>
    </row>
    <row r="473" spans="5:30">
      <c r="E473" s="129"/>
      <c r="F473" s="129"/>
      <c r="G473" s="129"/>
      <c r="H473" s="129"/>
      <c r="I473" s="129"/>
      <c r="J473" s="129"/>
      <c r="R473" s="131"/>
      <c r="S473" s="131"/>
      <c r="T473" s="131"/>
      <c r="U473" s="131"/>
      <c r="Z473" s="131"/>
      <c r="AA473" s="131"/>
      <c r="AB473" s="131"/>
      <c r="AC473" s="131"/>
      <c r="AD473" s="131"/>
    </row>
    <row r="474" spans="5:30">
      <c r="E474" s="129"/>
      <c r="F474" s="129"/>
      <c r="G474" s="129"/>
      <c r="H474" s="129"/>
      <c r="I474" s="129"/>
      <c r="J474" s="129"/>
      <c r="R474" s="131"/>
      <c r="S474" s="131"/>
      <c r="T474" s="131"/>
      <c r="U474" s="131"/>
      <c r="Z474" s="131"/>
      <c r="AA474" s="131"/>
      <c r="AB474" s="131"/>
      <c r="AC474" s="131"/>
      <c r="AD474" s="131"/>
    </row>
    <row r="475" spans="5:30">
      <c r="E475" s="129"/>
      <c r="F475" s="129"/>
      <c r="G475" s="129"/>
      <c r="H475" s="129"/>
      <c r="I475" s="129"/>
      <c r="J475" s="129"/>
      <c r="R475" s="131"/>
      <c r="S475" s="131"/>
      <c r="T475" s="131"/>
      <c r="U475" s="131"/>
      <c r="Z475" s="131"/>
      <c r="AA475" s="131"/>
      <c r="AB475" s="131"/>
      <c r="AC475" s="131"/>
      <c r="AD475" s="131"/>
    </row>
    <row r="476" spans="5:30">
      <c r="E476" s="129"/>
      <c r="F476" s="129"/>
      <c r="G476" s="129"/>
      <c r="H476" s="129"/>
      <c r="I476" s="129"/>
      <c r="J476" s="129"/>
      <c r="R476" s="131"/>
      <c r="S476" s="131"/>
      <c r="T476" s="131"/>
      <c r="U476" s="131"/>
      <c r="Z476" s="131"/>
      <c r="AA476" s="131"/>
      <c r="AB476" s="131"/>
      <c r="AC476" s="131"/>
      <c r="AD476" s="131"/>
    </row>
    <row r="477" spans="5:30">
      <c r="E477" s="129"/>
      <c r="F477" s="129"/>
      <c r="G477" s="129"/>
      <c r="H477" s="129"/>
      <c r="I477" s="129"/>
      <c r="J477" s="129"/>
      <c r="R477" s="131"/>
      <c r="S477" s="131"/>
      <c r="T477" s="131"/>
      <c r="U477" s="131"/>
      <c r="Z477" s="131"/>
      <c r="AA477" s="131"/>
      <c r="AB477" s="131"/>
      <c r="AC477" s="131"/>
      <c r="AD477" s="131"/>
    </row>
    <row r="478" spans="5:30">
      <c r="E478" s="129"/>
      <c r="F478" s="129"/>
      <c r="G478" s="129"/>
      <c r="H478" s="129"/>
      <c r="I478" s="129"/>
      <c r="J478" s="129"/>
      <c r="R478" s="131"/>
      <c r="S478" s="131"/>
      <c r="T478" s="131"/>
      <c r="U478" s="131"/>
      <c r="Z478" s="131"/>
      <c r="AA478" s="131"/>
      <c r="AB478" s="131"/>
      <c r="AC478" s="131"/>
      <c r="AD478" s="131"/>
    </row>
    <row r="479" spans="5:30">
      <c r="E479" s="129"/>
      <c r="F479" s="129"/>
      <c r="G479" s="129"/>
      <c r="H479" s="129"/>
      <c r="I479" s="129"/>
      <c r="J479" s="129"/>
      <c r="R479" s="131"/>
      <c r="S479" s="131"/>
      <c r="T479" s="131"/>
      <c r="U479" s="131"/>
      <c r="Z479" s="131"/>
      <c r="AA479" s="131"/>
      <c r="AB479" s="131"/>
      <c r="AC479" s="131"/>
      <c r="AD479" s="131"/>
    </row>
    <row r="480" spans="5:30">
      <c r="E480" s="129"/>
      <c r="F480" s="129"/>
      <c r="G480" s="129"/>
      <c r="H480" s="129"/>
      <c r="I480" s="129"/>
      <c r="J480" s="129"/>
      <c r="R480" s="131"/>
      <c r="S480" s="131"/>
      <c r="T480" s="131"/>
      <c r="U480" s="131"/>
      <c r="Z480" s="131"/>
      <c r="AA480" s="131"/>
      <c r="AB480" s="131"/>
      <c r="AC480" s="131"/>
      <c r="AD480" s="131"/>
    </row>
    <row r="481" spans="5:30">
      <c r="E481" s="129"/>
      <c r="F481" s="129"/>
      <c r="G481" s="129"/>
      <c r="H481" s="129"/>
      <c r="I481" s="129"/>
      <c r="J481" s="129"/>
      <c r="R481" s="131"/>
      <c r="S481" s="131"/>
      <c r="T481" s="131"/>
      <c r="U481" s="131"/>
      <c r="Z481" s="131"/>
      <c r="AA481" s="131"/>
      <c r="AB481" s="131"/>
      <c r="AC481" s="131"/>
      <c r="AD481" s="131"/>
    </row>
    <row r="482" spans="5:30">
      <c r="E482" s="129"/>
      <c r="F482" s="129"/>
      <c r="G482" s="129"/>
      <c r="H482" s="129"/>
      <c r="I482" s="129"/>
      <c r="J482" s="129"/>
      <c r="R482" s="131"/>
      <c r="S482" s="131"/>
      <c r="T482" s="131"/>
      <c r="U482" s="131"/>
      <c r="Z482" s="131"/>
      <c r="AA482" s="131"/>
      <c r="AB482" s="131"/>
      <c r="AC482" s="131"/>
      <c r="AD482" s="131"/>
    </row>
    <row r="483" spans="5:30">
      <c r="E483" s="129"/>
      <c r="F483" s="129"/>
      <c r="G483" s="129"/>
      <c r="H483" s="129"/>
      <c r="I483" s="129"/>
      <c r="J483" s="129"/>
      <c r="R483" s="131"/>
      <c r="S483" s="131"/>
      <c r="T483" s="131"/>
      <c r="U483" s="131"/>
      <c r="Z483" s="131"/>
      <c r="AA483" s="131"/>
      <c r="AB483" s="131"/>
      <c r="AC483" s="131"/>
      <c r="AD483" s="131"/>
    </row>
    <row r="484" spans="5:30">
      <c r="E484" s="129"/>
      <c r="F484" s="129"/>
      <c r="G484" s="129"/>
      <c r="H484" s="129"/>
      <c r="I484" s="129"/>
      <c r="J484" s="129"/>
      <c r="R484" s="131"/>
      <c r="S484" s="131"/>
      <c r="T484" s="131"/>
      <c r="U484" s="131"/>
      <c r="Z484" s="131"/>
      <c r="AA484" s="131"/>
      <c r="AB484" s="131"/>
      <c r="AC484" s="131"/>
      <c r="AD484" s="131"/>
    </row>
    <row r="485" spans="5:30">
      <c r="E485" s="129"/>
      <c r="F485" s="129"/>
      <c r="G485" s="129"/>
      <c r="H485" s="129"/>
      <c r="I485" s="129"/>
      <c r="J485" s="129"/>
      <c r="R485" s="131"/>
      <c r="S485" s="131"/>
      <c r="T485" s="131"/>
      <c r="U485" s="131"/>
      <c r="Z485" s="131"/>
      <c r="AA485" s="131"/>
      <c r="AB485" s="131"/>
      <c r="AC485" s="131"/>
      <c r="AD485" s="131"/>
    </row>
    <row r="486" spans="5:30">
      <c r="E486" s="129"/>
      <c r="F486" s="129"/>
      <c r="G486" s="129"/>
      <c r="H486" s="129"/>
      <c r="I486" s="129"/>
      <c r="J486" s="129"/>
      <c r="R486" s="131"/>
      <c r="S486" s="131"/>
      <c r="T486" s="131"/>
      <c r="U486" s="131"/>
      <c r="Z486" s="131"/>
      <c r="AA486" s="131"/>
      <c r="AB486" s="131"/>
      <c r="AC486" s="131"/>
      <c r="AD486" s="131"/>
    </row>
    <row r="487" spans="5:30">
      <c r="E487" s="129"/>
      <c r="F487" s="129"/>
      <c r="G487" s="129"/>
      <c r="H487" s="129"/>
      <c r="I487" s="129"/>
      <c r="J487" s="129"/>
      <c r="R487" s="131"/>
      <c r="S487" s="131"/>
      <c r="T487" s="131"/>
      <c r="U487" s="131"/>
      <c r="Z487" s="131"/>
      <c r="AA487" s="131"/>
      <c r="AB487" s="131"/>
      <c r="AC487" s="131"/>
      <c r="AD487" s="131"/>
    </row>
    <row r="488" spans="5:30">
      <c r="E488" s="129"/>
      <c r="F488" s="129"/>
      <c r="G488" s="129"/>
      <c r="H488" s="129"/>
      <c r="I488" s="129"/>
      <c r="J488" s="129"/>
      <c r="R488" s="131"/>
      <c r="S488" s="131"/>
      <c r="T488" s="131"/>
      <c r="U488" s="131"/>
      <c r="Z488" s="131"/>
      <c r="AA488" s="131"/>
      <c r="AB488" s="131"/>
      <c r="AC488" s="131"/>
      <c r="AD488" s="131"/>
    </row>
    <row r="489" spans="5:30">
      <c r="E489" s="129"/>
      <c r="F489" s="129"/>
      <c r="G489" s="129"/>
      <c r="H489" s="129"/>
      <c r="I489" s="129"/>
      <c r="J489" s="129"/>
      <c r="R489" s="131"/>
      <c r="S489" s="131"/>
      <c r="T489" s="131"/>
      <c r="U489" s="131"/>
      <c r="Z489" s="131"/>
      <c r="AA489" s="131"/>
      <c r="AB489" s="131"/>
      <c r="AC489" s="131"/>
      <c r="AD489" s="131"/>
    </row>
    <row r="490" spans="5:30">
      <c r="E490" s="129"/>
      <c r="F490" s="129"/>
      <c r="G490" s="129"/>
      <c r="H490" s="129"/>
      <c r="I490" s="129"/>
      <c r="J490" s="129"/>
      <c r="R490" s="131"/>
      <c r="S490" s="131"/>
      <c r="T490" s="131"/>
      <c r="U490" s="131"/>
      <c r="Z490" s="131"/>
      <c r="AA490" s="131"/>
      <c r="AB490" s="131"/>
      <c r="AC490" s="131"/>
      <c r="AD490" s="131"/>
    </row>
    <row r="491" spans="5:30">
      <c r="E491" s="129"/>
      <c r="F491" s="129"/>
      <c r="G491" s="129"/>
      <c r="H491" s="129"/>
      <c r="I491" s="129"/>
      <c r="J491" s="129"/>
      <c r="R491" s="131"/>
      <c r="S491" s="131"/>
      <c r="T491" s="131"/>
      <c r="U491" s="131"/>
      <c r="Z491" s="131"/>
      <c r="AA491" s="131"/>
      <c r="AB491" s="131"/>
      <c r="AC491" s="131"/>
      <c r="AD491" s="131"/>
    </row>
    <row r="492" spans="5:30">
      <c r="E492" s="129"/>
      <c r="F492" s="129"/>
      <c r="G492" s="129"/>
      <c r="H492" s="129"/>
      <c r="I492" s="129"/>
      <c r="J492" s="129"/>
      <c r="R492" s="131"/>
      <c r="S492" s="131"/>
      <c r="T492" s="131"/>
      <c r="U492" s="131"/>
      <c r="Z492" s="131"/>
      <c r="AA492" s="131"/>
      <c r="AB492" s="131"/>
      <c r="AC492" s="131"/>
      <c r="AD492" s="131"/>
    </row>
    <row r="493" spans="5:30">
      <c r="E493" s="129"/>
      <c r="F493" s="129"/>
      <c r="G493" s="129"/>
      <c r="H493" s="129"/>
      <c r="I493" s="129"/>
      <c r="J493" s="129"/>
      <c r="R493" s="131"/>
      <c r="S493" s="131"/>
      <c r="T493" s="131"/>
      <c r="U493" s="131"/>
      <c r="Z493" s="131"/>
      <c r="AA493" s="131"/>
      <c r="AB493" s="131"/>
      <c r="AC493" s="131"/>
      <c r="AD493" s="131"/>
    </row>
    <row r="494" spans="5:30">
      <c r="E494" s="129"/>
      <c r="F494" s="129"/>
      <c r="G494" s="129"/>
      <c r="H494" s="129"/>
      <c r="I494" s="129"/>
      <c r="J494" s="129"/>
      <c r="R494" s="131"/>
      <c r="S494" s="131"/>
      <c r="T494" s="131"/>
      <c r="U494" s="131"/>
      <c r="Z494" s="131"/>
      <c r="AA494" s="131"/>
      <c r="AB494" s="131"/>
      <c r="AC494" s="131"/>
      <c r="AD494" s="131"/>
    </row>
    <row r="495" spans="5:30">
      <c r="E495" s="129"/>
      <c r="F495" s="129"/>
      <c r="G495" s="129"/>
      <c r="H495" s="129"/>
      <c r="I495" s="129"/>
      <c r="J495" s="129"/>
      <c r="R495" s="131"/>
      <c r="S495" s="131"/>
      <c r="T495" s="131"/>
      <c r="U495" s="131"/>
      <c r="Z495" s="131"/>
      <c r="AA495" s="131"/>
      <c r="AB495" s="131"/>
      <c r="AC495" s="131"/>
      <c r="AD495" s="131"/>
    </row>
    <row r="496" spans="5:30">
      <c r="E496" s="129"/>
      <c r="F496" s="129"/>
      <c r="G496" s="129"/>
      <c r="H496" s="129"/>
      <c r="I496" s="129"/>
      <c r="J496" s="129"/>
      <c r="R496" s="131"/>
      <c r="S496" s="131"/>
      <c r="T496" s="131"/>
      <c r="U496" s="131"/>
      <c r="Z496" s="131"/>
      <c r="AA496" s="131"/>
      <c r="AB496" s="131"/>
      <c r="AC496" s="131"/>
      <c r="AD496" s="131"/>
    </row>
    <row r="497" spans="5:30">
      <c r="E497" s="129"/>
      <c r="F497" s="129"/>
      <c r="G497" s="129"/>
      <c r="H497" s="129"/>
      <c r="I497" s="129"/>
      <c r="J497" s="129"/>
      <c r="R497" s="131"/>
      <c r="S497" s="131"/>
      <c r="T497" s="131"/>
      <c r="U497" s="131"/>
      <c r="Z497" s="131"/>
      <c r="AA497" s="131"/>
      <c r="AB497" s="131"/>
      <c r="AC497" s="131"/>
      <c r="AD497" s="131"/>
    </row>
    <row r="498" spans="5:30">
      <c r="E498" s="129"/>
      <c r="F498" s="129"/>
      <c r="G498" s="129"/>
      <c r="H498" s="129"/>
      <c r="I498" s="129"/>
      <c r="J498" s="129"/>
      <c r="R498" s="131"/>
      <c r="S498" s="131"/>
      <c r="T498" s="131"/>
      <c r="U498" s="131"/>
      <c r="Z498" s="131"/>
      <c r="AA498" s="131"/>
      <c r="AB498" s="131"/>
      <c r="AC498" s="131"/>
      <c r="AD498" s="131"/>
    </row>
    <row r="499" spans="5:30">
      <c r="E499" s="129"/>
      <c r="F499" s="129"/>
      <c r="G499" s="129"/>
      <c r="H499" s="129"/>
      <c r="I499" s="129"/>
      <c r="J499" s="129"/>
      <c r="R499" s="131"/>
      <c r="S499" s="131"/>
      <c r="T499" s="131"/>
      <c r="U499" s="131"/>
      <c r="Z499" s="131"/>
      <c r="AA499" s="131"/>
      <c r="AB499" s="131"/>
      <c r="AC499" s="131"/>
      <c r="AD499" s="131"/>
    </row>
    <row r="500" spans="5:30">
      <c r="E500" s="129"/>
      <c r="F500" s="129"/>
      <c r="G500" s="129"/>
      <c r="H500" s="129"/>
      <c r="I500" s="129"/>
      <c r="J500" s="129"/>
      <c r="R500" s="131"/>
      <c r="S500" s="131"/>
      <c r="T500" s="131"/>
      <c r="U500" s="131"/>
      <c r="Z500" s="131"/>
      <c r="AA500" s="131"/>
      <c r="AB500" s="131"/>
      <c r="AC500" s="131"/>
      <c r="AD500" s="131"/>
    </row>
    <row r="501" spans="5:30">
      <c r="E501" s="129"/>
      <c r="F501" s="129"/>
      <c r="G501" s="129"/>
      <c r="H501" s="129"/>
      <c r="I501" s="129"/>
      <c r="J501" s="129"/>
      <c r="R501" s="131"/>
      <c r="S501" s="131"/>
      <c r="T501" s="131"/>
      <c r="U501" s="131"/>
      <c r="Z501" s="131"/>
      <c r="AA501" s="131"/>
      <c r="AB501" s="131"/>
      <c r="AC501" s="131"/>
      <c r="AD501" s="131"/>
    </row>
    <row r="502" spans="5:30">
      <c r="E502" s="129"/>
      <c r="F502" s="129"/>
      <c r="G502" s="129"/>
      <c r="H502" s="129"/>
      <c r="I502" s="129"/>
      <c r="J502" s="129"/>
      <c r="R502" s="131"/>
      <c r="S502" s="131"/>
      <c r="T502" s="131"/>
      <c r="U502" s="131"/>
      <c r="Z502" s="131"/>
      <c r="AA502" s="131"/>
      <c r="AB502" s="131"/>
      <c r="AC502" s="131"/>
      <c r="AD502" s="131"/>
    </row>
    <row r="503" spans="5:30">
      <c r="E503" s="129"/>
      <c r="F503" s="129"/>
      <c r="G503" s="129"/>
      <c r="H503" s="129"/>
      <c r="I503" s="129"/>
      <c r="J503" s="129"/>
      <c r="R503" s="131"/>
      <c r="S503" s="131"/>
      <c r="T503" s="131"/>
      <c r="U503" s="131"/>
      <c r="Z503" s="131"/>
      <c r="AA503" s="131"/>
      <c r="AB503" s="131"/>
      <c r="AC503" s="131"/>
      <c r="AD503" s="131"/>
    </row>
    <row r="504" spans="5:30">
      <c r="E504" s="129"/>
      <c r="F504" s="129"/>
      <c r="G504" s="129"/>
      <c r="H504" s="129"/>
      <c r="I504" s="129"/>
      <c r="J504" s="129"/>
      <c r="R504" s="131"/>
      <c r="S504" s="131"/>
      <c r="T504" s="131"/>
      <c r="U504" s="131"/>
      <c r="Z504" s="131"/>
      <c r="AA504" s="131"/>
      <c r="AB504" s="131"/>
      <c r="AC504" s="131"/>
      <c r="AD504" s="131"/>
    </row>
    <row r="505" spans="5:30">
      <c r="E505" s="129"/>
      <c r="F505" s="129"/>
      <c r="G505" s="129"/>
      <c r="H505" s="129"/>
      <c r="I505" s="129"/>
      <c r="J505" s="129"/>
      <c r="R505" s="131"/>
      <c r="S505" s="131"/>
      <c r="T505" s="131"/>
      <c r="U505" s="131"/>
      <c r="Z505" s="131"/>
      <c r="AA505" s="131"/>
      <c r="AB505" s="131"/>
      <c r="AC505" s="131"/>
      <c r="AD505" s="131"/>
    </row>
    <row r="506" spans="5:30">
      <c r="E506" s="129"/>
      <c r="F506" s="129"/>
      <c r="G506" s="129"/>
      <c r="H506" s="129"/>
      <c r="I506" s="129"/>
      <c r="J506" s="129"/>
      <c r="R506" s="131"/>
      <c r="S506" s="131"/>
      <c r="T506" s="131"/>
      <c r="U506" s="131"/>
      <c r="Z506" s="131"/>
      <c r="AA506" s="131"/>
      <c r="AB506" s="131"/>
      <c r="AC506" s="131"/>
      <c r="AD506" s="131"/>
    </row>
    <row r="507" spans="5:30">
      <c r="E507" s="129"/>
      <c r="F507" s="129"/>
      <c r="G507" s="129"/>
      <c r="H507" s="129"/>
      <c r="I507" s="129"/>
      <c r="J507" s="129"/>
      <c r="R507" s="131"/>
      <c r="S507" s="131"/>
      <c r="T507" s="131"/>
      <c r="U507" s="131"/>
      <c r="Z507" s="131"/>
      <c r="AA507" s="131"/>
      <c r="AB507" s="131"/>
      <c r="AC507" s="131"/>
      <c r="AD507" s="131"/>
    </row>
    <row r="508" spans="5:30">
      <c r="E508" s="129"/>
      <c r="F508" s="129"/>
      <c r="G508" s="129"/>
      <c r="H508" s="129"/>
      <c r="I508" s="129"/>
      <c r="J508" s="129"/>
      <c r="R508" s="131"/>
      <c r="S508" s="131"/>
      <c r="T508" s="131"/>
      <c r="U508" s="131"/>
      <c r="Z508" s="131"/>
      <c r="AA508" s="131"/>
      <c r="AB508" s="131"/>
      <c r="AC508" s="131"/>
      <c r="AD508" s="131"/>
    </row>
    <row r="509" spans="5:30">
      <c r="E509" s="129"/>
      <c r="F509" s="129"/>
      <c r="G509" s="129"/>
      <c r="H509" s="129"/>
      <c r="I509" s="129"/>
      <c r="J509" s="129"/>
      <c r="R509" s="131"/>
      <c r="S509" s="131"/>
      <c r="T509" s="131"/>
      <c r="U509" s="131"/>
      <c r="Z509" s="131"/>
      <c r="AA509" s="131"/>
      <c r="AB509" s="131"/>
      <c r="AC509" s="131"/>
      <c r="AD509" s="131"/>
    </row>
    <row r="510" spans="5:30">
      <c r="E510" s="129"/>
      <c r="F510" s="129"/>
      <c r="G510" s="129"/>
      <c r="H510" s="129"/>
      <c r="I510" s="129"/>
      <c r="J510" s="129"/>
      <c r="R510" s="131"/>
      <c r="S510" s="131"/>
      <c r="T510" s="131"/>
      <c r="U510" s="131"/>
      <c r="Z510" s="131"/>
      <c r="AA510" s="131"/>
      <c r="AB510" s="131"/>
      <c r="AC510" s="131"/>
      <c r="AD510" s="131"/>
    </row>
    <row r="511" spans="5:30">
      <c r="E511" s="129"/>
      <c r="F511" s="129"/>
      <c r="G511" s="129"/>
      <c r="H511" s="129"/>
      <c r="I511" s="129"/>
      <c r="J511" s="129"/>
      <c r="R511" s="131"/>
      <c r="S511" s="131"/>
      <c r="T511" s="131"/>
      <c r="U511" s="131"/>
      <c r="Z511" s="131"/>
      <c r="AA511" s="131"/>
      <c r="AB511" s="131"/>
      <c r="AC511" s="131"/>
      <c r="AD511" s="131"/>
    </row>
    <row r="512" spans="5:30">
      <c r="E512" s="129"/>
      <c r="F512" s="129"/>
      <c r="G512" s="129"/>
      <c r="H512" s="129"/>
      <c r="I512" s="129"/>
      <c r="J512" s="129"/>
      <c r="R512" s="131"/>
      <c r="S512" s="131"/>
      <c r="T512" s="131"/>
      <c r="U512" s="131"/>
      <c r="Z512" s="131"/>
      <c r="AA512" s="131"/>
      <c r="AB512" s="131"/>
      <c r="AC512" s="131"/>
      <c r="AD512" s="131"/>
    </row>
    <row r="513" spans="5:30">
      <c r="E513" s="129"/>
      <c r="F513" s="129"/>
      <c r="G513" s="129"/>
      <c r="H513" s="129"/>
      <c r="I513" s="129"/>
      <c r="J513" s="129"/>
      <c r="R513" s="131"/>
      <c r="S513" s="131"/>
      <c r="T513" s="131"/>
      <c r="U513" s="131"/>
      <c r="Z513" s="131"/>
      <c r="AA513" s="131"/>
      <c r="AB513" s="131"/>
      <c r="AC513" s="131"/>
      <c r="AD513" s="131"/>
    </row>
    <row r="514" spans="5:30">
      <c r="E514" s="129"/>
      <c r="F514" s="129"/>
      <c r="G514" s="129"/>
      <c r="H514" s="129"/>
      <c r="I514" s="129"/>
      <c r="J514" s="129"/>
      <c r="R514" s="131"/>
      <c r="S514" s="131"/>
      <c r="T514" s="131"/>
      <c r="U514" s="131"/>
      <c r="Z514" s="131"/>
      <c r="AA514" s="131"/>
      <c r="AB514" s="131"/>
      <c r="AC514" s="131"/>
      <c r="AD514" s="131"/>
    </row>
    <row r="515" spans="5:30">
      <c r="E515" s="129"/>
      <c r="F515" s="129"/>
      <c r="G515" s="129"/>
      <c r="H515" s="129"/>
      <c r="I515" s="129"/>
      <c r="J515" s="129"/>
      <c r="R515" s="131"/>
      <c r="S515" s="131"/>
      <c r="T515" s="131"/>
      <c r="U515" s="131"/>
      <c r="Z515" s="131"/>
      <c r="AA515" s="131"/>
      <c r="AB515" s="131"/>
      <c r="AC515" s="131"/>
      <c r="AD515" s="131"/>
    </row>
    <row r="516" spans="5:30">
      <c r="E516" s="129"/>
      <c r="F516" s="129"/>
      <c r="G516" s="129"/>
      <c r="H516" s="129"/>
      <c r="I516" s="129"/>
      <c r="J516" s="129"/>
      <c r="R516" s="131"/>
      <c r="S516" s="131"/>
      <c r="T516" s="131"/>
      <c r="U516" s="131"/>
      <c r="Z516" s="131"/>
      <c r="AA516" s="131"/>
      <c r="AB516" s="131"/>
      <c r="AC516" s="131"/>
      <c r="AD516" s="131"/>
    </row>
    <row r="517" spans="5:30">
      <c r="E517" s="129"/>
      <c r="F517" s="129"/>
      <c r="G517" s="129"/>
      <c r="H517" s="129"/>
      <c r="I517" s="129"/>
      <c r="J517" s="129"/>
      <c r="R517" s="131"/>
      <c r="S517" s="131"/>
      <c r="T517" s="131"/>
      <c r="U517" s="131"/>
      <c r="Z517" s="131"/>
      <c r="AA517" s="131"/>
      <c r="AB517" s="131"/>
      <c r="AC517" s="131"/>
      <c r="AD517" s="131"/>
    </row>
    <row r="518" spans="5:30">
      <c r="E518" s="129"/>
      <c r="F518" s="129"/>
      <c r="G518" s="129"/>
      <c r="H518" s="129"/>
      <c r="I518" s="129"/>
      <c r="J518" s="129"/>
      <c r="R518" s="131"/>
      <c r="S518" s="131"/>
      <c r="T518" s="131"/>
      <c r="U518" s="131"/>
      <c r="Z518" s="131"/>
      <c r="AA518" s="131"/>
      <c r="AB518" s="131"/>
      <c r="AC518" s="131"/>
      <c r="AD518" s="131"/>
    </row>
    <row r="519" spans="5:30">
      <c r="E519" s="129"/>
      <c r="F519" s="129"/>
      <c r="G519" s="129"/>
      <c r="H519" s="129"/>
      <c r="I519" s="129"/>
      <c r="J519" s="129"/>
      <c r="R519" s="131"/>
      <c r="S519" s="131"/>
      <c r="T519" s="131"/>
      <c r="U519" s="131"/>
      <c r="Z519" s="131"/>
      <c r="AA519" s="131"/>
      <c r="AB519" s="131"/>
      <c r="AC519" s="131"/>
      <c r="AD519" s="131"/>
    </row>
    <row r="520" spans="5:30">
      <c r="E520" s="129"/>
      <c r="F520" s="129"/>
      <c r="G520" s="129"/>
      <c r="H520" s="129"/>
      <c r="I520" s="129"/>
      <c r="J520" s="129"/>
      <c r="R520" s="131"/>
      <c r="S520" s="131"/>
      <c r="T520" s="131"/>
      <c r="U520" s="131"/>
      <c r="Z520" s="131"/>
      <c r="AA520" s="131"/>
      <c r="AB520" s="131"/>
      <c r="AC520" s="131"/>
      <c r="AD520" s="131"/>
    </row>
    <row r="521" spans="5:30">
      <c r="E521" s="129"/>
      <c r="F521" s="129"/>
      <c r="G521" s="129"/>
      <c r="H521" s="129"/>
      <c r="I521" s="129"/>
      <c r="J521" s="129"/>
      <c r="R521" s="131"/>
      <c r="S521" s="131"/>
      <c r="T521" s="131"/>
      <c r="U521" s="131"/>
      <c r="Z521" s="131"/>
      <c r="AA521" s="131"/>
      <c r="AB521" s="131"/>
      <c r="AC521" s="131"/>
      <c r="AD521" s="131"/>
    </row>
    <row r="522" spans="5:30">
      <c r="E522" s="129"/>
      <c r="F522" s="129"/>
      <c r="G522" s="129"/>
      <c r="H522" s="129"/>
      <c r="I522" s="129"/>
      <c r="J522" s="129"/>
      <c r="R522" s="131"/>
      <c r="S522" s="131"/>
      <c r="T522" s="131"/>
      <c r="U522" s="131"/>
      <c r="Z522" s="131"/>
      <c r="AA522" s="131"/>
      <c r="AB522" s="131"/>
      <c r="AC522" s="131"/>
      <c r="AD522" s="131"/>
    </row>
    <row r="523" spans="5:30">
      <c r="E523" s="129"/>
      <c r="F523" s="129"/>
      <c r="G523" s="129"/>
      <c r="H523" s="129"/>
      <c r="I523" s="129"/>
      <c r="J523" s="129"/>
      <c r="R523" s="131"/>
      <c r="S523" s="131"/>
      <c r="T523" s="131"/>
      <c r="U523" s="131"/>
      <c r="Z523" s="131"/>
      <c r="AA523" s="131"/>
      <c r="AB523" s="131"/>
      <c r="AC523" s="131"/>
      <c r="AD523" s="131"/>
    </row>
    <row r="524" spans="5:30">
      <c r="E524" s="129"/>
      <c r="F524" s="129"/>
      <c r="G524" s="129"/>
      <c r="H524" s="129"/>
      <c r="I524" s="129"/>
      <c r="J524" s="129"/>
      <c r="R524" s="131"/>
      <c r="S524" s="131"/>
      <c r="T524" s="131"/>
      <c r="U524" s="131"/>
      <c r="Z524" s="131"/>
      <c r="AA524" s="131"/>
      <c r="AB524" s="131"/>
      <c r="AC524" s="131"/>
      <c r="AD524" s="131"/>
    </row>
    <row r="525" spans="5:30">
      <c r="E525" s="129"/>
      <c r="F525" s="129"/>
      <c r="G525" s="129"/>
      <c r="H525" s="129"/>
      <c r="I525" s="129"/>
      <c r="J525" s="129"/>
      <c r="R525" s="131"/>
      <c r="S525" s="131"/>
      <c r="T525" s="131"/>
      <c r="U525" s="131"/>
      <c r="Z525" s="131"/>
      <c r="AA525" s="131"/>
      <c r="AB525" s="131"/>
      <c r="AC525" s="131"/>
      <c r="AD525" s="131"/>
    </row>
    <row r="526" spans="5:30">
      <c r="E526" s="129"/>
      <c r="F526" s="129"/>
      <c r="G526" s="129"/>
      <c r="H526" s="129"/>
      <c r="I526" s="129"/>
      <c r="J526" s="129"/>
      <c r="R526" s="131"/>
      <c r="S526" s="131"/>
      <c r="T526" s="131"/>
      <c r="U526" s="131"/>
      <c r="Z526" s="131"/>
      <c r="AA526" s="131"/>
      <c r="AB526" s="131"/>
      <c r="AC526" s="131"/>
      <c r="AD526" s="131"/>
    </row>
    <row r="527" spans="5:30">
      <c r="E527" s="129"/>
      <c r="F527" s="129"/>
      <c r="G527" s="129"/>
      <c r="H527" s="129"/>
      <c r="I527" s="129"/>
      <c r="J527" s="129"/>
      <c r="R527" s="131"/>
      <c r="S527" s="131"/>
      <c r="T527" s="131"/>
      <c r="U527" s="131"/>
      <c r="Z527" s="131"/>
      <c r="AA527" s="131"/>
      <c r="AB527" s="131"/>
      <c r="AC527" s="131"/>
      <c r="AD527" s="131"/>
    </row>
    <row r="528" spans="5:30">
      <c r="E528" s="129"/>
      <c r="F528" s="129"/>
      <c r="G528" s="129"/>
      <c r="H528" s="129"/>
      <c r="I528" s="129"/>
      <c r="J528" s="129"/>
      <c r="R528" s="131"/>
      <c r="S528" s="131"/>
      <c r="T528" s="131"/>
      <c r="U528" s="131"/>
      <c r="Z528" s="131"/>
      <c r="AA528" s="131"/>
      <c r="AB528" s="131"/>
      <c r="AC528" s="131"/>
      <c r="AD528" s="131"/>
    </row>
    <row r="529" spans="5:30">
      <c r="E529" s="129"/>
      <c r="F529" s="129"/>
      <c r="G529" s="129"/>
      <c r="H529" s="129"/>
      <c r="I529" s="129"/>
      <c r="J529" s="129"/>
      <c r="R529" s="131"/>
      <c r="S529" s="131"/>
      <c r="T529" s="131"/>
      <c r="U529" s="131"/>
      <c r="Z529" s="131"/>
      <c r="AA529" s="131"/>
      <c r="AB529" s="131"/>
      <c r="AC529" s="131"/>
      <c r="AD529" s="131"/>
    </row>
    <row r="530" spans="5:30">
      <c r="E530" s="129"/>
      <c r="F530" s="129"/>
      <c r="G530" s="129"/>
      <c r="H530" s="129"/>
      <c r="I530" s="129"/>
      <c r="J530" s="129"/>
      <c r="R530" s="131"/>
      <c r="S530" s="131"/>
      <c r="T530" s="131"/>
      <c r="U530" s="131"/>
      <c r="Z530" s="131"/>
      <c r="AA530" s="131"/>
      <c r="AB530" s="131"/>
      <c r="AC530" s="131"/>
      <c r="AD530" s="131"/>
    </row>
    <row r="531" spans="5:30">
      <c r="E531" s="129"/>
      <c r="F531" s="129"/>
      <c r="G531" s="129"/>
      <c r="H531" s="129"/>
      <c r="I531" s="129"/>
      <c r="J531" s="129"/>
      <c r="R531" s="131"/>
      <c r="S531" s="131"/>
      <c r="T531" s="131"/>
      <c r="U531" s="131"/>
      <c r="Z531" s="131"/>
      <c r="AA531" s="131"/>
      <c r="AB531" s="131"/>
      <c r="AC531" s="131"/>
      <c r="AD531" s="131"/>
    </row>
    <row r="532" spans="5:30">
      <c r="E532" s="129"/>
      <c r="F532" s="129"/>
      <c r="G532" s="129"/>
      <c r="H532" s="129"/>
      <c r="I532" s="129"/>
      <c r="J532" s="129"/>
      <c r="R532" s="131"/>
      <c r="S532" s="131"/>
      <c r="T532" s="131"/>
      <c r="U532" s="131"/>
      <c r="Z532" s="131"/>
      <c r="AA532" s="131"/>
      <c r="AB532" s="131"/>
      <c r="AC532" s="131"/>
      <c r="AD532" s="131"/>
    </row>
    <row r="533" spans="5:30">
      <c r="E533" s="129"/>
      <c r="F533" s="129"/>
      <c r="G533" s="129"/>
      <c r="H533" s="129"/>
      <c r="I533" s="129"/>
      <c r="J533" s="129"/>
      <c r="R533" s="131"/>
      <c r="S533" s="131"/>
      <c r="T533" s="131"/>
      <c r="U533" s="131"/>
      <c r="Z533" s="131"/>
      <c r="AA533" s="131"/>
      <c r="AB533" s="131"/>
      <c r="AC533" s="131"/>
      <c r="AD533" s="131"/>
    </row>
    <row r="534" spans="5:30">
      <c r="E534" s="129"/>
      <c r="F534" s="129"/>
      <c r="G534" s="129"/>
      <c r="H534" s="129"/>
      <c r="I534" s="129"/>
      <c r="J534" s="129"/>
      <c r="R534" s="131"/>
      <c r="S534" s="131"/>
      <c r="T534" s="131"/>
      <c r="U534" s="131"/>
      <c r="Z534" s="131"/>
      <c r="AA534" s="131"/>
      <c r="AB534" s="131"/>
      <c r="AC534" s="131"/>
      <c r="AD534" s="131"/>
    </row>
    <row r="535" spans="5:30">
      <c r="E535" s="129"/>
      <c r="F535" s="129"/>
      <c r="G535" s="129"/>
      <c r="H535" s="129"/>
      <c r="I535" s="129"/>
      <c r="J535" s="129"/>
      <c r="R535" s="131"/>
      <c r="S535" s="131"/>
      <c r="T535" s="131"/>
      <c r="U535" s="131"/>
      <c r="Z535" s="131"/>
      <c r="AA535" s="131"/>
      <c r="AB535" s="131"/>
      <c r="AC535" s="131"/>
      <c r="AD535" s="131"/>
    </row>
    <row r="536" spans="5:30">
      <c r="E536" s="129"/>
      <c r="F536" s="129"/>
      <c r="G536" s="129"/>
      <c r="H536" s="129"/>
      <c r="I536" s="129"/>
      <c r="J536" s="129"/>
      <c r="R536" s="131"/>
      <c r="S536" s="131"/>
      <c r="T536" s="131"/>
      <c r="U536" s="131"/>
      <c r="Z536" s="131"/>
      <c r="AA536" s="131"/>
      <c r="AB536" s="131"/>
      <c r="AC536" s="131"/>
      <c r="AD536" s="131"/>
    </row>
    <row r="537" spans="5:30">
      <c r="E537" s="129"/>
      <c r="F537" s="129"/>
      <c r="G537" s="129"/>
      <c r="H537" s="129"/>
      <c r="I537" s="129"/>
      <c r="J537" s="129"/>
      <c r="R537" s="131"/>
      <c r="S537" s="131"/>
      <c r="T537" s="131"/>
      <c r="U537" s="131"/>
      <c r="Z537" s="131"/>
      <c r="AA537" s="131"/>
      <c r="AB537" s="131"/>
      <c r="AC537" s="131"/>
      <c r="AD537" s="131"/>
    </row>
    <row r="538" spans="5:30">
      <c r="E538" s="129"/>
      <c r="F538" s="129"/>
      <c r="G538" s="129"/>
      <c r="H538" s="129"/>
      <c r="I538" s="129"/>
      <c r="J538" s="129"/>
      <c r="R538" s="131"/>
      <c r="S538" s="131"/>
      <c r="T538" s="131"/>
      <c r="U538" s="131"/>
      <c r="Z538" s="131"/>
      <c r="AA538" s="131"/>
      <c r="AB538" s="131"/>
      <c r="AC538" s="131"/>
      <c r="AD538" s="131"/>
    </row>
    <row r="539" spans="5:30">
      <c r="E539" s="129"/>
      <c r="F539" s="129"/>
      <c r="G539" s="129"/>
      <c r="H539" s="129"/>
      <c r="I539" s="129"/>
      <c r="J539" s="129"/>
      <c r="R539" s="131"/>
      <c r="S539" s="131"/>
      <c r="T539" s="131"/>
      <c r="U539" s="131"/>
      <c r="Z539" s="131"/>
      <c r="AA539" s="131"/>
      <c r="AB539" s="131"/>
      <c r="AC539" s="131"/>
      <c r="AD539" s="131"/>
    </row>
    <row r="540" spans="5:30">
      <c r="E540" s="129"/>
      <c r="F540" s="129"/>
      <c r="G540" s="129"/>
      <c r="H540" s="129"/>
      <c r="I540" s="129"/>
      <c r="J540" s="129"/>
      <c r="R540" s="131"/>
      <c r="S540" s="131"/>
      <c r="T540" s="131"/>
      <c r="U540" s="131"/>
      <c r="Z540" s="131"/>
      <c r="AA540" s="131"/>
      <c r="AB540" s="131"/>
      <c r="AC540" s="131"/>
      <c r="AD540" s="131"/>
    </row>
    <row r="541" spans="5:30">
      <c r="E541" s="129"/>
      <c r="F541" s="129"/>
      <c r="G541" s="129"/>
      <c r="H541" s="129"/>
      <c r="I541" s="129"/>
      <c r="J541" s="129"/>
      <c r="R541" s="131"/>
      <c r="S541" s="131"/>
      <c r="T541" s="131"/>
      <c r="U541" s="131"/>
      <c r="Z541" s="131"/>
      <c r="AA541" s="131"/>
      <c r="AB541" s="131"/>
      <c r="AC541" s="131"/>
      <c r="AD541" s="131"/>
    </row>
    <row r="542" spans="5:30">
      <c r="E542" s="129"/>
      <c r="F542" s="129"/>
      <c r="G542" s="129"/>
      <c r="H542" s="129"/>
      <c r="I542" s="129"/>
      <c r="J542" s="129"/>
      <c r="R542" s="131"/>
      <c r="S542" s="131"/>
      <c r="T542" s="131"/>
      <c r="U542" s="131"/>
      <c r="Z542" s="131"/>
      <c r="AA542" s="131"/>
      <c r="AB542" s="131"/>
      <c r="AC542" s="131"/>
      <c r="AD542" s="131"/>
    </row>
    <row r="543" spans="5:30">
      <c r="E543" s="129"/>
      <c r="F543" s="129"/>
      <c r="G543" s="129"/>
      <c r="H543" s="129"/>
      <c r="I543" s="129"/>
      <c r="J543" s="129"/>
      <c r="R543" s="131"/>
      <c r="S543" s="131"/>
      <c r="T543" s="131"/>
      <c r="U543" s="131"/>
      <c r="Z543" s="131"/>
      <c r="AA543" s="131"/>
      <c r="AB543" s="131"/>
      <c r="AC543" s="131"/>
      <c r="AD543" s="131"/>
    </row>
    <row r="544" spans="5:30">
      <c r="E544" s="129"/>
      <c r="F544" s="129"/>
      <c r="G544" s="129"/>
      <c r="H544" s="129"/>
      <c r="I544" s="129"/>
      <c r="J544" s="129"/>
      <c r="R544" s="131"/>
      <c r="S544" s="131"/>
      <c r="T544" s="131"/>
      <c r="U544" s="131"/>
      <c r="Z544" s="131"/>
      <c r="AA544" s="131"/>
      <c r="AB544" s="131"/>
      <c r="AC544" s="131"/>
      <c r="AD544" s="131"/>
    </row>
    <row r="545" spans="5:30">
      <c r="E545" s="129"/>
      <c r="F545" s="129"/>
      <c r="G545" s="129"/>
      <c r="H545" s="129"/>
      <c r="I545" s="129"/>
      <c r="J545" s="129"/>
      <c r="R545" s="131"/>
      <c r="S545" s="131"/>
      <c r="T545" s="131"/>
      <c r="U545" s="131"/>
      <c r="Z545" s="131"/>
      <c r="AA545" s="131"/>
      <c r="AB545" s="131"/>
      <c r="AC545" s="131"/>
      <c r="AD545" s="131"/>
    </row>
    <row r="546" spans="5:30">
      <c r="E546" s="129"/>
      <c r="F546" s="129"/>
      <c r="G546" s="129"/>
      <c r="H546" s="129"/>
      <c r="I546" s="129"/>
      <c r="J546" s="129"/>
      <c r="R546" s="131"/>
      <c r="S546" s="131"/>
      <c r="T546" s="131"/>
      <c r="U546" s="131"/>
      <c r="Z546" s="131"/>
      <c r="AA546" s="131"/>
      <c r="AB546" s="131"/>
      <c r="AC546" s="131"/>
      <c r="AD546" s="131"/>
    </row>
    <row r="547" spans="5:30">
      <c r="E547" s="129"/>
      <c r="F547" s="129"/>
      <c r="G547" s="129"/>
      <c r="H547" s="129"/>
      <c r="I547" s="129"/>
      <c r="J547" s="129"/>
      <c r="R547" s="131"/>
      <c r="S547" s="131"/>
      <c r="T547" s="131"/>
      <c r="U547" s="131"/>
      <c r="Z547" s="131"/>
      <c r="AA547" s="131"/>
      <c r="AB547" s="131"/>
      <c r="AC547" s="131"/>
      <c r="AD547" s="131"/>
    </row>
    <row r="548" spans="5:30">
      <c r="E548" s="129"/>
      <c r="F548" s="129"/>
      <c r="G548" s="129"/>
      <c r="H548" s="129"/>
      <c r="I548" s="129"/>
      <c r="J548" s="129"/>
      <c r="R548" s="131"/>
      <c r="S548" s="131"/>
      <c r="T548" s="131"/>
      <c r="U548" s="131"/>
      <c r="Z548" s="131"/>
      <c r="AA548" s="131"/>
      <c r="AB548" s="131"/>
      <c r="AC548" s="131"/>
      <c r="AD548" s="131"/>
    </row>
    <row r="549" spans="5:30">
      <c r="E549" s="129"/>
      <c r="F549" s="129"/>
      <c r="G549" s="129"/>
      <c r="H549" s="129"/>
      <c r="I549" s="129"/>
      <c r="J549" s="129"/>
      <c r="R549" s="131"/>
      <c r="S549" s="131"/>
      <c r="T549" s="131"/>
      <c r="U549" s="131"/>
      <c r="Z549" s="131"/>
      <c r="AA549" s="131"/>
      <c r="AB549" s="131"/>
      <c r="AC549" s="131"/>
      <c r="AD549" s="131"/>
    </row>
    <row r="550" spans="5:30">
      <c r="E550" s="129"/>
      <c r="F550" s="129"/>
      <c r="G550" s="129"/>
      <c r="H550" s="129"/>
      <c r="I550" s="129"/>
      <c r="J550" s="129"/>
      <c r="R550" s="131"/>
      <c r="S550" s="131"/>
      <c r="T550" s="131"/>
      <c r="U550" s="131"/>
      <c r="Z550" s="131"/>
      <c r="AA550" s="131"/>
      <c r="AB550" s="131"/>
      <c r="AC550" s="131"/>
      <c r="AD550" s="131"/>
    </row>
    <row r="551" spans="5:30">
      <c r="E551" s="129"/>
      <c r="F551" s="129"/>
      <c r="G551" s="129"/>
      <c r="H551" s="129"/>
      <c r="I551" s="129"/>
      <c r="J551" s="129"/>
      <c r="R551" s="131"/>
      <c r="S551" s="131"/>
      <c r="T551" s="131"/>
      <c r="U551" s="131"/>
      <c r="Z551" s="131"/>
      <c r="AA551" s="131"/>
      <c r="AB551" s="131"/>
      <c r="AC551" s="131"/>
      <c r="AD551" s="131"/>
    </row>
    <row r="552" spans="5:30">
      <c r="E552" s="129"/>
      <c r="F552" s="129"/>
      <c r="G552" s="129"/>
      <c r="H552" s="129"/>
      <c r="I552" s="129"/>
      <c r="J552" s="129"/>
      <c r="R552" s="131"/>
      <c r="S552" s="131"/>
      <c r="T552" s="131"/>
      <c r="U552" s="131"/>
      <c r="Z552" s="131"/>
      <c r="AA552" s="131"/>
      <c r="AB552" s="131"/>
      <c r="AC552" s="131"/>
      <c r="AD552" s="131"/>
    </row>
    <row r="553" spans="5:30">
      <c r="E553" s="129"/>
      <c r="F553" s="129"/>
      <c r="G553" s="129"/>
      <c r="H553" s="129"/>
      <c r="I553" s="129"/>
      <c r="J553" s="129"/>
      <c r="R553" s="131"/>
      <c r="S553" s="131"/>
      <c r="T553" s="131"/>
      <c r="U553" s="131"/>
      <c r="Z553" s="131"/>
      <c r="AA553" s="131"/>
      <c r="AB553" s="131"/>
      <c r="AC553" s="131"/>
      <c r="AD553" s="131"/>
    </row>
    <row r="554" spans="5:30">
      <c r="E554" s="129"/>
      <c r="F554" s="129"/>
      <c r="G554" s="129"/>
      <c r="H554" s="129"/>
      <c r="I554" s="129"/>
      <c r="J554" s="129"/>
      <c r="R554" s="131"/>
      <c r="S554" s="131"/>
      <c r="T554" s="131"/>
      <c r="U554" s="131"/>
      <c r="Z554" s="131"/>
      <c r="AA554" s="131"/>
      <c r="AB554" s="131"/>
      <c r="AC554" s="131"/>
      <c r="AD554" s="131"/>
    </row>
    <row r="555" spans="5:30">
      <c r="E555" s="129"/>
      <c r="F555" s="129"/>
      <c r="G555" s="129"/>
      <c r="H555" s="129"/>
      <c r="I555" s="129"/>
      <c r="J555" s="129"/>
      <c r="R555" s="131"/>
      <c r="S555" s="131"/>
      <c r="T555" s="131"/>
      <c r="U555" s="131"/>
      <c r="Z555" s="131"/>
      <c r="AA555" s="131"/>
      <c r="AB555" s="131"/>
      <c r="AC555" s="131"/>
      <c r="AD555" s="131"/>
    </row>
    <row r="556" spans="5:30">
      <c r="E556" s="129"/>
      <c r="F556" s="129"/>
      <c r="G556" s="129"/>
      <c r="H556" s="129"/>
      <c r="I556" s="129"/>
      <c r="J556" s="129"/>
      <c r="R556" s="131"/>
      <c r="S556" s="131"/>
      <c r="T556" s="131"/>
      <c r="U556" s="131"/>
      <c r="Z556" s="131"/>
      <c r="AA556" s="131"/>
      <c r="AB556" s="131"/>
      <c r="AC556" s="131"/>
      <c r="AD556" s="131"/>
    </row>
    <row r="557" spans="5:30">
      <c r="E557" s="129"/>
      <c r="F557" s="129"/>
      <c r="G557" s="129"/>
      <c r="H557" s="129"/>
      <c r="I557" s="129"/>
      <c r="J557" s="129"/>
      <c r="R557" s="131"/>
      <c r="S557" s="131"/>
      <c r="T557" s="131"/>
      <c r="U557" s="131"/>
      <c r="Z557" s="131"/>
      <c r="AA557" s="131"/>
      <c r="AB557" s="131"/>
      <c r="AC557" s="131"/>
      <c r="AD557" s="131"/>
    </row>
    <row r="558" spans="5:30">
      <c r="E558" s="129"/>
      <c r="F558" s="129"/>
      <c r="G558" s="129"/>
      <c r="H558" s="129"/>
      <c r="I558" s="129"/>
      <c r="J558" s="129"/>
      <c r="R558" s="131"/>
      <c r="S558" s="131"/>
      <c r="T558" s="131"/>
      <c r="U558" s="131"/>
      <c r="Z558" s="131"/>
      <c r="AA558" s="131"/>
      <c r="AB558" s="131"/>
      <c r="AC558" s="131"/>
      <c r="AD558" s="131"/>
    </row>
    <row r="559" spans="5:30">
      <c r="E559" s="129"/>
      <c r="F559" s="129"/>
      <c r="G559" s="129"/>
      <c r="H559" s="129"/>
      <c r="I559" s="129"/>
      <c r="J559" s="129"/>
      <c r="R559" s="131"/>
      <c r="S559" s="131"/>
      <c r="T559" s="131"/>
      <c r="U559" s="131"/>
      <c r="Z559" s="131"/>
      <c r="AA559" s="131"/>
      <c r="AB559" s="131"/>
      <c r="AC559" s="131"/>
      <c r="AD559" s="131"/>
    </row>
    <row r="560" spans="5:30">
      <c r="E560" s="129"/>
      <c r="F560" s="129"/>
      <c r="G560" s="129"/>
      <c r="H560" s="129"/>
      <c r="I560" s="129"/>
      <c r="J560" s="129"/>
      <c r="R560" s="131"/>
      <c r="S560" s="131"/>
      <c r="T560" s="131"/>
      <c r="U560" s="131"/>
      <c r="Z560" s="131"/>
      <c r="AA560" s="131"/>
      <c r="AB560" s="131"/>
      <c r="AC560" s="131"/>
      <c r="AD560" s="131"/>
    </row>
    <row r="561" spans="5:30">
      <c r="E561" s="129"/>
      <c r="F561" s="129"/>
      <c r="G561" s="129"/>
      <c r="H561" s="129"/>
      <c r="I561" s="129"/>
      <c r="J561" s="129"/>
      <c r="R561" s="131"/>
      <c r="S561" s="131"/>
      <c r="T561" s="131"/>
      <c r="U561" s="131"/>
      <c r="Z561" s="131"/>
      <c r="AA561" s="131"/>
      <c r="AB561" s="131"/>
      <c r="AC561" s="131"/>
      <c r="AD561" s="131"/>
    </row>
    <row r="562" spans="5:30">
      <c r="E562" s="129"/>
      <c r="F562" s="129"/>
      <c r="G562" s="129"/>
      <c r="H562" s="129"/>
      <c r="I562" s="129"/>
      <c r="J562" s="129"/>
      <c r="R562" s="131"/>
      <c r="S562" s="131"/>
      <c r="T562" s="131"/>
      <c r="U562" s="131"/>
      <c r="Z562" s="131"/>
      <c r="AA562" s="131"/>
      <c r="AB562" s="131"/>
      <c r="AC562" s="131"/>
      <c r="AD562" s="131"/>
    </row>
    <row r="563" spans="5:30">
      <c r="E563" s="129"/>
      <c r="F563" s="129"/>
      <c r="G563" s="129"/>
      <c r="H563" s="129"/>
      <c r="I563" s="129"/>
      <c r="J563" s="129"/>
      <c r="R563" s="131"/>
      <c r="S563" s="131"/>
      <c r="T563" s="131"/>
      <c r="U563" s="131"/>
      <c r="Z563" s="131"/>
      <c r="AA563" s="131"/>
      <c r="AB563" s="131"/>
      <c r="AC563" s="131"/>
      <c r="AD563" s="131"/>
    </row>
    <row r="564" spans="5:30">
      <c r="E564" s="129"/>
      <c r="F564" s="129"/>
      <c r="G564" s="129"/>
      <c r="H564" s="129"/>
      <c r="I564" s="129"/>
      <c r="J564" s="129"/>
      <c r="R564" s="131"/>
      <c r="S564" s="131"/>
      <c r="T564" s="131"/>
      <c r="U564" s="131"/>
      <c r="Z564" s="131"/>
      <c r="AA564" s="131"/>
      <c r="AB564" s="131"/>
      <c r="AC564" s="131"/>
      <c r="AD564" s="131"/>
    </row>
    <row r="565" spans="5:30">
      <c r="E565" s="129"/>
      <c r="F565" s="129"/>
      <c r="G565" s="129"/>
      <c r="H565" s="129"/>
      <c r="I565" s="129"/>
      <c r="J565" s="129"/>
      <c r="R565" s="131"/>
      <c r="S565" s="131"/>
      <c r="T565" s="131"/>
      <c r="U565" s="131"/>
      <c r="Z565" s="131"/>
      <c r="AA565" s="131"/>
      <c r="AB565" s="131"/>
      <c r="AC565" s="131"/>
      <c r="AD565" s="131"/>
    </row>
    <row r="566" spans="5:30">
      <c r="E566" s="129"/>
      <c r="F566" s="129"/>
      <c r="G566" s="129"/>
      <c r="H566" s="129"/>
      <c r="I566" s="129"/>
      <c r="J566" s="129"/>
      <c r="R566" s="131"/>
      <c r="S566" s="131"/>
      <c r="T566" s="131"/>
      <c r="U566" s="131"/>
      <c r="Z566" s="131"/>
      <c r="AA566" s="131"/>
      <c r="AB566" s="131"/>
      <c r="AC566" s="131"/>
      <c r="AD566" s="131"/>
    </row>
    <row r="567" spans="5:30">
      <c r="E567" s="129"/>
      <c r="F567" s="129"/>
      <c r="G567" s="129"/>
      <c r="H567" s="129"/>
      <c r="I567" s="129"/>
      <c r="J567" s="129"/>
      <c r="R567" s="131"/>
      <c r="S567" s="131"/>
      <c r="T567" s="131"/>
      <c r="U567" s="131"/>
      <c r="Z567" s="131"/>
      <c r="AA567" s="131"/>
      <c r="AB567" s="131"/>
      <c r="AC567" s="131"/>
      <c r="AD567" s="131"/>
    </row>
    <row r="568" spans="5:30">
      <c r="E568" s="129"/>
      <c r="F568" s="129"/>
      <c r="G568" s="129"/>
      <c r="H568" s="129"/>
      <c r="I568" s="129"/>
      <c r="J568" s="129"/>
      <c r="R568" s="131"/>
      <c r="S568" s="131"/>
      <c r="T568" s="131"/>
      <c r="U568" s="131"/>
      <c r="Z568" s="131"/>
      <c r="AA568" s="131"/>
      <c r="AB568" s="131"/>
      <c r="AC568" s="131"/>
      <c r="AD568" s="131"/>
    </row>
    <row r="569" spans="5:30">
      <c r="E569" s="129"/>
      <c r="F569" s="129"/>
      <c r="G569" s="129"/>
      <c r="H569" s="129"/>
      <c r="I569" s="129"/>
      <c r="J569" s="129"/>
      <c r="R569" s="131"/>
      <c r="S569" s="131"/>
      <c r="T569" s="131"/>
      <c r="U569" s="131"/>
      <c r="Z569" s="131"/>
      <c r="AA569" s="131"/>
      <c r="AB569" s="131"/>
      <c r="AC569" s="131"/>
      <c r="AD569" s="131"/>
    </row>
    <row r="570" spans="5:30">
      <c r="E570" s="129"/>
      <c r="F570" s="129"/>
      <c r="G570" s="129"/>
      <c r="H570" s="129"/>
      <c r="I570" s="129"/>
      <c r="J570" s="129"/>
      <c r="R570" s="131"/>
      <c r="S570" s="131"/>
      <c r="T570" s="131"/>
      <c r="U570" s="131"/>
      <c r="Z570" s="131"/>
      <c r="AA570" s="131"/>
      <c r="AB570" s="131"/>
      <c r="AC570" s="131"/>
      <c r="AD570" s="131"/>
    </row>
    <row r="571" spans="5:30">
      <c r="E571" s="129"/>
      <c r="F571" s="129"/>
      <c r="G571" s="129"/>
      <c r="H571" s="129"/>
      <c r="I571" s="129"/>
      <c r="J571" s="129"/>
      <c r="R571" s="131"/>
      <c r="S571" s="131"/>
      <c r="T571" s="131"/>
      <c r="U571" s="131"/>
      <c r="Z571" s="131"/>
      <c r="AA571" s="131"/>
      <c r="AB571" s="131"/>
      <c r="AC571" s="131"/>
      <c r="AD571" s="131"/>
    </row>
    <row r="572" spans="5:30">
      <c r="E572" s="129"/>
      <c r="F572" s="129"/>
      <c r="G572" s="129"/>
      <c r="H572" s="129"/>
      <c r="I572" s="129"/>
      <c r="J572" s="129"/>
      <c r="R572" s="131"/>
      <c r="S572" s="131"/>
      <c r="T572" s="131"/>
      <c r="U572" s="131"/>
      <c r="Z572" s="131"/>
      <c r="AA572" s="131"/>
      <c r="AB572" s="131"/>
      <c r="AC572" s="131"/>
      <c r="AD572" s="131"/>
    </row>
    <row r="573" spans="5:30">
      <c r="E573" s="129"/>
      <c r="F573" s="129"/>
      <c r="G573" s="129"/>
      <c r="H573" s="129"/>
      <c r="I573" s="129"/>
      <c r="J573" s="129"/>
      <c r="R573" s="131"/>
      <c r="S573" s="131"/>
      <c r="T573" s="131"/>
      <c r="U573" s="131"/>
      <c r="Z573" s="131"/>
      <c r="AA573" s="131"/>
      <c r="AB573" s="131"/>
      <c r="AC573" s="131"/>
      <c r="AD573" s="131"/>
    </row>
    <row r="574" spans="5:30">
      <c r="E574" s="129"/>
      <c r="F574" s="129"/>
      <c r="G574" s="129"/>
      <c r="H574" s="129"/>
      <c r="I574" s="129"/>
      <c r="J574" s="129"/>
      <c r="R574" s="131"/>
      <c r="S574" s="131"/>
      <c r="T574" s="131"/>
      <c r="U574" s="131"/>
      <c r="Z574" s="131"/>
      <c r="AA574" s="131"/>
      <c r="AB574" s="131"/>
      <c r="AC574" s="131"/>
      <c r="AD574" s="131"/>
    </row>
    <row r="575" spans="5:30">
      <c r="E575" s="129"/>
      <c r="F575" s="129"/>
      <c r="G575" s="129"/>
      <c r="H575" s="129"/>
      <c r="I575" s="129"/>
      <c r="J575" s="129"/>
      <c r="R575" s="131"/>
      <c r="S575" s="131"/>
      <c r="T575" s="131"/>
      <c r="U575" s="131"/>
      <c r="Z575" s="131"/>
      <c r="AA575" s="131"/>
      <c r="AB575" s="131"/>
      <c r="AC575" s="131"/>
      <c r="AD575" s="131"/>
    </row>
    <row r="576" spans="5:30">
      <c r="E576" s="129"/>
      <c r="F576" s="129"/>
      <c r="G576" s="129"/>
      <c r="H576" s="129"/>
      <c r="I576" s="129"/>
      <c r="J576" s="129"/>
      <c r="R576" s="131"/>
      <c r="S576" s="131"/>
      <c r="T576" s="131"/>
      <c r="U576" s="131"/>
      <c r="Z576" s="131"/>
      <c r="AA576" s="131"/>
      <c r="AB576" s="131"/>
      <c r="AC576" s="131"/>
      <c r="AD576" s="131"/>
    </row>
    <row r="577" spans="5:30">
      <c r="E577" s="129"/>
      <c r="F577" s="129"/>
      <c r="G577" s="129"/>
      <c r="H577" s="129"/>
      <c r="I577" s="129"/>
      <c r="J577" s="129"/>
      <c r="R577" s="131"/>
      <c r="S577" s="131"/>
      <c r="T577" s="131"/>
      <c r="U577" s="131"/>
      <c r="Z577" s="131"/>
      <c r="AA577" s="131"/>
      <c r="AB577" s="131"/>
      <c r="AC577" s="131"/>
      <c r="AD577" s="131"/>
    </row>
    <row r="578" spans="5:30">
      <c r="E578" s="129"/>
      <c r="F578" s="129"/>
      <c r="G578" s="129"/>
      <c r="H578" s="129"/>
      <c r="I578" s="129"/>
      <c r="J578" s="129"/>
      <c r="R578" s="131"/>
      <c r="S578" s="131"/>
      <c r="T578" s="131"/>
      <c r="U578" s="131"/>
      <c r="Z578" s="131"/>
      <c r="AA578" s="131"/>
      <c r="AB578" s="131"/>
      <c r="AC578" s="131"/>
      <c r="AD578" s="131"/>
    </row>
    <row r="579" spans="5:30">
      <c r="E579" s="129"/>
      <c r="F579" s="129"/>
      <c r="G579" s="129"/>
      <c r="H579" s="129"/>
      <c r="I579" s="129"/>
      <c r="J579" s="129"/>
      <c r="R579" s="131"/>
      <c r="S579" s="131"/>
      <c r="T579" s="131"/>
      <c r="U579" s="131"/>
      <c r="Z579" s="131"/>
      <c r="AA579" s="131"/>
      <c r="AB579" s="131"/>
      <c r="AC579" s="131"/>
      <c r="AD579" s="131"/>
    </row>
    <row r="580" spans="5:30">
      <c r="E580" s="129"/>
      <c r="F580" s="129"/>
      <c r="G580" s="129"/>
      <c r="H580" s="129"/>
      <c r="I580" s="129"/>
      <c r="J580" s="129"/>
      <c r="R580" s="131"/>
      <c r="S580" s="131"/>
      <c r="T580" s="131"/>
      <c r="U580" s="131"/>
      <c r="Z580" s="131"/>
      <c r="AA580" s="131"/>
      <c r="AB580" s="131"/>
      <c r="AC580" s="131"/>
      <c r="AD580" s="131"/>
    </row>
    <row r="581" spans="5:30">
      <c r="E581" s="129"/>
      <c r="F581" s="129"/>
      <c r="G581" s="129"/>
      <c r="H581" s="129"/>
      <c r="I581" s="129"/>
      <c r="J581" s="129"/>
      <c r="R581" s="131"/>
      <c r="S581" s="131"/>
      <c r="T581" s="131"/>
      <c r="U581" s="131"/>
      <c r="Z581" s="131"/>
      <c r="AA581" s="131"/>
      <c r="AB581" s="131"/>
      <c r="AC581" s="131"/>
      <c r="AD581" s="131"/>
    </row>
    <row r="582" spans="5:30">
      <c r="E582" s="129"/>
      <c r="F582" s="129"/>
      <c r="G582" s="129"/>
      <c r="H582" s="129"/>
      <c r="I582" s="129"/>
      <c r="J582" s="129"/>
      <c r="R582" s="131"/>
      <c r="S582" s="131"/>
      <c r="T582" s="131"/>
      <c r="U582" s="131"/>
      <c r="Z582" s="131"/>
      <c r="AA582" s="131"/>
      <c r="AB582" s="131"/>
      <c r="AC582" s="131"/>
      <c r="AD582" s="131"/>
    </row>
    <row r="583" spans="5:30">
      <c r="E583" s="129"/>
      <c r="F583" s="129"/>
      <c r="G583" s="129"/>
      <c r="H583" s="129"/>
      <c r="I583" s="129"/>
      <c r="J583" s="129"/>
      <c r="R583" s="131"/>
      <c r="S583" s="131"/>
      <c r="T583" s="131"/>
      <c r="U583" s="131"/>
      <c r="Z583" s="131"/>
      <c r="AA583" s="131"/>
      <c r="AB583" s="131"/>
      <c r="AC583" s="131"/>
      <c r="AD583" s="131"/>
    </row>
    <row r="584" spans="5:30">
      <c r="E584" s="129"/>
      <c r="F584" s="129"/>
      <c r="G584" s="129"/>
      <c r="H584" s="129"/>
      <c r="I584" s="129"/>
      <c r="J584" s="129"/>
      <c r="R584" s="131"/>
      <c r="S584" s="131"/>
      <c r="T584" s="131"/>
      <c r="U584" s="131"/>
      <c r="Z584" s="131"/>
      <c r="AA584" s="131"/>
      <c r="AB584" s="131"/>
      <c r="AC584" s="131"/>
      <c r="AD584" s="131"/>
    </row>
    <row r="585" spans="5:30">
      <c r="E585" s="129"/>
      <c r="F585" s="129"/>
      <c r="G585" s="129"/>
      <c r="H585" s="129"/>
      <c r="I585" s="129"/>
      <c r="J585" s="129"/>
      <c r="R585" s="131"/>
      <c r="S585" s="131"/>
      <c r="T585" s="131"/>
      <c r="U585" s="131"/>
      <c r="Z585" s="131"/>
      <c r="AA585" s="131"/>
      <c r="AB585" s="131"/>
      <c r="AC585" s="131"/>
      <c r="AD585" s="131"/>
    </row>
    <row r="586" spans="5:30">
      <c r="E586" s="129"/>
      <c r="F586" s="129"/>
      <c r="G586" s="129"/>
      <c r="H586" s="129"/>
      <c r="I586" s="129"/>
      <c r="J586" s="129"/>
      <c r="R586" s="131"/>
      <c r="S586" s="131"/>
      <c r="T586" s="131"/>
      <c r="U586" s="131"/>
      <c r="Z586" s="131"/>
      <c r="AA586" s="131"/>
      <c r="AB586" s="131"/>
      <c r="AC586" s="131"/>
      <c r="AD586" s="131"/>
    </row>
    <row r="587" spans="5:30">
      <c r="E587" s="129"/>
      <c r="F587" s="129"/>
      <c r="G587" s="129"/>
      <c r="H587" s="129"/>
      <c r="I587" s="129"/>
      <c r="J587" s="129"/>
      <c r="R587" s="131"/>
      <c r="S587" s="131"/>
      <c r="T587" s="131"/>
      <c r="U587" s="131"/>
      <c r="Z587" s="131"/>
      <c r="AA587" s="131"/>
      <c r="AB587" s="131"/>
      <c r="AC587" s="131"/>
      <c r="AD587" s="131"/>
    </row>
    <row r="588" spans="5:30">
      <c r="E588" s="129"/>
      <c r="F588" s="129"/>
      <c r="G588" s="129"/>
      <c r="H588" s="129"/>
      <c r="I588" s="129"/>
      <c r="J588" s="129"/>
      <c r="R588" s="131"/>
      <c r="S588" s="131"/>
      <c r="T588" s="131"/>
      <c r="U588" s="131"/>
      <c r="Z588" s="131"/>
      <c r="AA588" s="131"/>
      <c r="AB588" s="131"/>
      <c r="AC588" s="131"/>
      <c r="AD588" s="131"/>
    </row>
    <row r="589" spans="5:30">
      <c r="E589" s="129"/>
      <c r="F589" s="129"/>
      <c r="G589" s="129"/>
      <c r="H589" s="129"/>
      <c r="I589" s="129"/>
      <c r="J589" s="129"/>
      <c r="R589" s="131"/>
      <c r="S589" s="131"/>
      <c r="T589" s="131"/>
      <c r="U589" s="131"/>
      <c r="Z589" s="131"/>
      <c r="AA589" s="131"/>
      <c r="AB589" s="131"/>
      <c r="AC589" s="131"/>
      <c r="AD589" s="131"/>
    </row>
    <row r="590" spans="5:30">
      <c r="E590" s="129"/>
      <c r="F590" s="129"/>
      <c r="G590" s="129"/>
      <c r="H590" s="129"/>
      <c r="I590" s="129"/>
      <c r="J590" s="129"/>
      <c r="R590" s="131"/>
      <c r="S590" s="131"/>
      <c r="T590" s="131"/>
      <c r="U590" s="131"/>
      <c r="Z590" s="131"/>
      <c r="AA590" s="131"/>
      <c r="AB590" s="131"/>
      <c r="AC590" s="131"/>
      <c r="AD590" s="131"/>
    </row>
    <row r="591" spans="5:30">
      <c r="E591" s="129"/>
      <c r="F591" s="129"/>
      <c r="G591" s="129"/>
      <c r="H591" s="129"/>
      <c r="I591" s="129"/>
      <c r="J591" s="129"/>
      <c r="R591" s="131"/>
      <c r="S591" s="131"/>
      <c r="T591" s="131"/>
      <c r="U591" s="131"/>
      <c r="Z591" s="131"/>
      <c r="AA591" s="131"/>
      <c r="AB591" s="131"/>
      <c r="AC591" s="131"/>
      <c r="AD591" s="131"/>
    </row>
    <row r="592" spans="5:30">
      <c r="E592" s="129"/>
      <c r="F592" s="129"/>
      <c r="G592" s="129"/>
      <c r="H592" s="129"/>
      <c r="I592" s="129"/>
      <c r="J592" s="129"/>
      <c r="R592" s="131"/>
      <c r="S592" s="131"/>
      <c r="T592" s="131"/>
      <c r="U592" s="131"/>
      <c r="Z592" s="131"/>
      <c r="AA592" s="131"/>
      <c r="AB592" s="131"/>
      <c r="AC592" s="131"/>
      <c r="AD592" s="131"/>
    </row>
    <row r="593" spans="5:30">
      <c r="E593" s="129"/>
      <c r="F593" s="129"/>
      <c r="G593" s="129"/>
      <c r="H593" s="129"/>
      <c r="I593" s="129"/>
      <c r="J593" s="129"/>
      <c r="R593" s="131"/>
      <c r="S593" s="131"/>
      <c r="T593" s="131"/>
      <c r="U593" s="131"/>
      <c r="Z593" s="131"/>
      <c r="AA593" s="131"/>
      <c r="AB593" s="131"/>
      <c r="AC593" s="131"/>
      <c r="AD593" s="131"/>
    </row>
    <row r="594" spans="5:30">
      <c r="E594" s="129"/>
      <c r="F594" s="129"/>
      <c r="G594" s="129"/>
      <c r="H594" s="129"/>
      <c r="I594" s="129"/>
      <c r="J594" s="129"/>
      <c r="R594" s="131"/>
      <c r="S594" s="131"/>
      <c r="T594" s="131"/>
      <c r="U594" s="131"/>
      <c r="Z594" s="131"/>
      <c r="AA594" s="131"/>
      <c r="AB594" s="131"/>
      <c r="AC594" s="131"/>
      <c r="AD594" s="131"/>
    </row>
    <row r="595" spans="5:30">
      <c r="E595" s="129"/>
      <c r="F595" s="129"/>
      <c r="G595" s="129"/>
      <c r="H595" s="129"/>
      <c r="I595" s="129"/>
      <c r="J595" s="129"/>
      <c r="R595" s="131"/>
      <c r="S595" s="131"/>
      <c r="T595" s="131"/>
      <c r="U595" s="131"/>
      <c r="Z595" s="131"/>
      <c r="AA595" s="131"/>
      <c r="AB595" s="131"/>
      <c r="AC595" s="131"/>
      <c r="AD595" s="131"/>
    </row>
    <row r="596" spans="5:30">
      <c r="E596" s="129"/>
      <c r="F596" s="129"/>
      <c r="G596" s="129"/>
      <c r="H596" s="129"/>
      <c r="I596" s="129"/>
      <c r="J596" s="129"/>
      <c r="R596" s="131"/>
      <c r="S596" s="131"/>
      <c r="T596" s="131"/>
      <c r="U596" s="131"/>
      <c r="Z596" s="131"/>
      <c r="AA596" s="131"/>
      <c r="AB596" s="131"/>
      <c r="AC596" s="131"/>
      <c r="AD596" s="131"/>
    </row>
    <row r="597" spans="5:30">
      <c r="E597" s="129"/>
      <c r="F597" s="129"/>
      <c r="G597" s="129"/>
      <c r="H597" s="129"/>
      <c r="I597" s="129"/>
      <c r="J597" s="129"/>
      <c r="R597" s="131"/>
      <c r="S597" s="131"/>
      <c r="T597" s="131"/>
      <c r="U597" s="131"/>
      <c r="Z597" s="131"/>
      <c r="AA597" s="131"/>
      <c r="AB597" s="131"/>
      <c r="AC597" s="131"/>
      <c r="AD597" s="131"/>
    </row>
    <row r="598" spans="5:30">
      <c r="E598" s="129"/>
      <c r="F598" s="129"/>
      <c r="G598" s="129"/>
      <c r="H598" s="129"/>
      <c r="I598" s="129"/>
      <c r="J598" s="129"/>
      <c r="R598" s="131"/>
      <c r="S598" s="131"/>
      <c r="T598" s="131"/>
      <c r="U598" s="131"/>
      <c r="Z598" s="131"/>
      <c r="AA598" s="131"/>
      <c r="AB598" s="131"/>
      <c r="AC598" s="131"/>
      <c r="AD598" s="131"/>
    </row>
    <row r="599" spans="5:30">
      <c r="E599" s="129"/>
      <c r="F599" s="129"/>
      <c r="G599" s="129"/>
      <c r="H599" s="129"/>
      <c r="I599" s="129"/>
      <c r="J599" s="129"/>
      <c r="R599" s="131"/>
      <c r="S599" s="131"/>
      <c r="T599" s="131"/>
      <c r="U599" s="131"/>
      <c r="Z599" s="131"/>
      <c r="AA599" s="131"/>
      <c r="AB599" s="131"/>
      <c r="AC599" s="131"/>
      <c r="AD599" s="131"/>
    </row>
    <row r="600" spans="5:30">
      <c r="E600" s="129"/>
      <c r="F600" s="129"/>
      <c r="G600" s="129"/>
      <c r="H600" s="129"/>
      <c r="I600" s="129"/>
      <c r="J600" s="129"/>
      <c r="R600" s="131"/>
      <c r="S600" s="131"/>
      <c r="T600" s="131"/>
      <c r="U600" s="131"/>
      <c r="Z600" s="131"/>
      <c r="AA600" s="131"/>
      <c r="AB600" s="131"/>
      <c r="AC600" s="131"/>
      <c r="AD600" s="131"/>
    </row>
    <row r="601" spans="5:30">
      <c r="E601" s="129"/>
      <c r="F601" s="129"/>
      <c r="G601" s="129"/>
      <c r="H601" s="129"/>
      <c r="I601" s="129"/>
      <c r="J601" s="129"/>
      <c r="R601" s="131"/>
      <c r="S601" s="131"/>
      <c r="T601" s="131"/>
      <c r="U601" s="131"/>
      <c r="Z601" s="131"/>
      <c r="AA601" s="131"/>
      <c r="AB601" s="131"/>
      <c r="AC601" s="131"/>
      <c r="AD601" s="131"/>
    </row>
    <row r="602" spans="5:30">
      <c r="E602" s="129"/>
      <c r="F602" s="129"/>
      <c r="G602" s="129"/>
      <c r="H602" s="129"/>
      <c r="I602" s="129"/>
      <c r="J602" s="129"/>
      <c r="R602" s="131"/>
      <c r="S602" s="131"/>
      <c r="T602" s="131"/>
      <c r="U602" s="131"/>
      <c r="Z602" s="131"/>
      <c r="AA602" s="131"/>
      <c r="AB602" s="131"/>
      <c r="AC602" s="131"/>
      <c r="AD602" s="131"/>
    </row>
    <row r="603" spans="5:30">
      <c r="E603" s="129"/>
      <c r="F603" s="129"/>
      <c r="G603" s="129"/>
      <c r="H603" s="129"/>
      <c r="I603" s="129"/>
      <c r="J603" s="129"/>
      <c r="R603" s="131"/>
      <c r="S603" s="131"/>
      <c r="T603" s="131"/>
      <c r="U603" s="131"/>
      <c r="Z603" s="131"/>
      <c r="AA603" s="131"/>
      <c r="AB603" s="131"/>
      <c r="AC603" s="131"/>
      <c r="AD603" s="131"/>
    </row>
    <row r="604" spans="5:30">
      <c r="E604" s="129"/>
      <c r="F604" s="129"/>
      <c r="G604" s="129"/>
      <c r="H604" s="129"/>
      <c r="I604" s="129"/>
      <c r="J604" s="129"/>
      <c r="R604" s="131"/>
      <c r="S604" s="131"/>
      <c r="T604" s="131"/>
      <c r="U604" s="131"/>
      <c r="Z604" s="131"/>
      <c r="AA604" s="131"/>
      <c r="AB604" s="131"/>
      <c r="AC604" s="131"/>
      <c r="AD604" s="131"/>
    </row>
    <row r="605" spans="5:30">
      <c r="E605" s="129"/>
      <c r="F605" s="129"/>
      <c r="G605" s="129"/>
      <c r="H605" s="129"/>
      <c r="I605" s="129"/>
      <c r="J605" s="129"/>
      <c r="R605" s="131"/>
      <c r="S605" s="131"/>
      <c r="T605" s="131"/>
      <c r="U605" s="131"/>
      <c r="Z605" s="131"/>
      <c r="AA605" s="131"/>
      <c r="AB605" s="131"/>
      <c r="AC605" s="131"/>
      <c r="AD605" s="131"/>
    </row>
    <row r="606" spans="5:30">
      <c r="E606" s="129"/>
      <c r="F606" s="129"/>
      <c r="G606" s="129"/>
      <c r="H606" s="129"/>
      <c r="I606" s="129"/>
      <c r="J606" s="129"/>
      <c r="R606" s="131"/>
      <c r="S606" s="131"/>
      <c r="T606" s="131"/>
      <c r="U606" s="131"/>
      <c r="Z606" s="131"/>
      <c r="AA606" s="131"/>
      <c r="AB606" s="131"/>
      <c r="AC606" s="131"/>
      <c r="AD606" s="131"/>
    </row>
    <row r="607" spans="5:30">
      <c r="E607" s="129"/>
      <c r="F607" s="129"/>
      <c r="G607" s="129"/>
      <c r="H607" s="129"/>
      <c r="I607" s="129"/>
      <c r="J607" s="129"/>
      <c r="R607" s="131"/>
      <c r="S607" s="131"/>
      <c r="T607" s="131"/>
      <c r="U607" s="131"/>
      <c r="Z607" s="131"/>
      <c r="AA607" s="131"/>
      <c r="AB607" s="131"/>
      <c r="AC607" s="131"/>
      <c r="AD607" s="131"/>
    </row>
    <row r="608" spans="5:30">
      <c r="E608" s="129"/>
      <c r="F608" s="129"/>
      <c r="G608" s="129"/>
      <c r="H608" s="129"/>
      <c r="I608" s="129"/>
      <c r="J608" s="129"/>
      <c r="R608" s="131"/>
      <c r="S608" s="131"/>
      <c r="T608" s="131"/>
      <c r="U608" s="131"/>
      <c r="Z608" s="131"/>
      <c r="AA608" s="131"/>
      <c r="AB608" s="131"/>
      <c r="AC608" s="131"/>
      <c r="AD608" s="131"/>
    </row>
    <row r="609" spans="5:30">
      <c r="E609" s="129"/>
      <c r="F609" s="129"/>
      <c r="G609" s="129"/>
      <c r="H609" s="129"/>
      <c r="I609" s="129"/>
      <c r="J609" s="129"/>
      <c r="R609" s="131"/>
      <c r="S609" s="131"/>
      <c r="T609" s="131"/>
      <c r="U609" s="131"/>
      <c r="Z609" s="131"/>
      <c r="AA609" s="131"/>
      <c r="AB609" s="131"/>
      <c r="AC609" s="131"/>
      <c r="AD609" s="131"/>
    </row>
    <row r="610" spans="5:30">
      <c r="E610" s="129"/>
      <c r="F610" s="129"/>
      <c r="G610" s="129"/>
      <c r="H610" s="129"/>
      <c r="I610" s="129"/>
      <c r="J610" s="129"/>
      <c r="R610" s="131"/>
      <c r="S610" s="131"/>
      <c r="T610" s="131"/>
      <c r="U610" s="131"/>
      <c r="Z610" s="131"/>
      <c r="AA610" s="131"/>
      <c r="AB610" s="131"/>
      <c r="AC610" s="131"/>
      <c r="AD610" s="131"/>
    </row>
    <row r="611" spans="5:30">
      <c r="E611" s="129"/>
      <c r="F611" s="129"/>
      <c r="G611" s="129"/>
      <c r="H611" s="129"/>
      <c r="I611" s="129"/>
      <c r="J611" s="129"/>
      <c r="R611" s="131"/>
      <c r="S611" s="131"/>
      <c r="T611" s="131"/>
      <c r="U611" s="131"/>
      <c r="Z611" s="131"/>
      <c r="AA611" s="131"/>
      <c r="AB611" s="131"/>
      <c r="AC611" s="131"/>
      <c r="AD611" s="131"/>
    </row>
    <row r="612" spans="5:30">
      <c r="E612" s="129"/>
      <c r="F612" s="129"/>
      <c r="G612" s="129"/>
      <c r="H612" s="129"/>
      <c r="I612" s="129"/>
      <c r="J612" s="129"/>
      <c r="R612" s="131"/>
      <c r="S612" s="131"/>
      <c r="T612" s="131"/>
      <c r="U612" s="131"/>
      <c r="Z612" s="131"/>
      <c r="AA612" s="131"/>
      <c r="AB612" s="131"/>
      <c r="AC612" s="131"/>
      <c r="AD612" s="131"/>
    </row>
    <row r="613" spans="5:30">
      <c r="E613" s="129"/>
      <c r="F613" s="129"/>
      <c r="G613" s="129"/>
      <c r="H613" s="129"/>
      <c r="I613" s="129"/>
      <c r="J613" s="129"/>
      <c r="R613" s="131"/>
      <c r="S613" s="131"/>
      <c r="T613" s="131"/>
      <c r="U613" s="131"/>
      <c r="Z613" s="131"/>
      <c r="AA613" s="131"/>
      <c r="AB613" s="131"/>
      <c r="AC613" s="131"/>
      <c r="AD613" s="131"/>
    </row>
    <row r="614" spans="5:30">
      <c r="E614" s="129"/>
      <c r="F614" s="129"/>
      <c r="G614" s="129"/>
      <c r="H614" s="129"/>
      <c r="I614" s="129"/>
      <c r="J614" s="129"/>
      <c r="R614" s="131"/>
      <c r="S614" s="131"/>
      <c r="T614" s="131"/>
      <c r="U614" s="131"/>
      <c r="Z614" s="131"/>
      <c r="AA614" s="131"/>
      <c r="AB614" s="131"/>
      <c r="AC614" s="131"/>
      <c r="AD614" s="131"/>
    </row>
    <row r="615" spans="5:30">
      <c r="E615" s="129"/>
      <c r="F615" s="129"/>
      <c r="G615" s="129"/>
      <c r="H615" s="129"/>
      <c r="I615" s="129"/>
      <c r="J615" s="129"/>
      <c r="R615" s="131"/>
      <c r="S615" s="131"/>
      <c r="T615" s="131"/>
      <c r="U615" s="131"/>
      <c r="Z615" s="131"/>
      <c r="AA615" s="131"/>
      <c r="AB615" s="131"/>
      <c r="AC615" s="131"/>
      <c r="AD615" s="131"/>
    </row>
    <row r="616" spans="5:30">
      <c r="E616" s="129"/>
      <c r="F616" s="129"/>
      <c r="G616" s="129"/>
      <c r="H616" s="129"/>
      <c r="I616" s="129"/>
      <c r="J616" s="129"/>
      <c r="R616" s="131"/>
      <c r="S616" s="131"/>
      <c r="T616" s="131"/>
      <c r="U616" s="131"/>
      <c r="Z616" s="131"/>
      <c r="AA616" s="131"/>
      <c r="AB616" s="131"/>
      <c r="AC616" s="131"/>
      <c r="AD616" s="131"/>
    </row>
    <row r="617" spans="5:30">
      <c r="E617" s="129"/>
      <c r="F617" s="129"/>
      <c r="G617" s="129"/>
      <c r="H617" s="129"/>
      <c r="I617" s="129"/>
      <c r="J617" s="129"/>
      <c r="R617" s="131"/>
      <c r="S617" s="131"/>
      <c r="T617" s="131"/>
      <c r="U617" s="131"/>
      <c r="Z617" s="131"/>
      <c r="AA617" s="131"/>
      <c r="AB617" s="131"/>
      <c r="AC617" s="131"/>
      <c r="AD617" s="131"/>
    </row>
    <row r="618" spans="5:30">
      <c r="E618" s="129"/>
      <c r="F618" s="129"/>
      <c r="G618" s="129"/>
      <c r="H618" s="129"/>
      <c r="I618" s="129"/>
      <c r="J618" s="129"/>
      <c r="R618" s="131"/>
      <c r="S618" s="131"/>
      <c r="T618" s="131"/>
      <c r="U618" s="131"/>
      <c r="Z618" s="131"/>
      <c r="AA618" s="131"/>
      <c r="AB618" s="131"/>
      <c r="AC618" s="131"/>
      <c r="AD618" s="131"/>
    </row>
    <row r="619" spans="5:30">
      <c r="E619" s="129"/>
      <c r="F619" s="129"/>
      <c r="G619" s="129"/>
      <c r="H619" s="129"/>
      <c r="I619" s="129"/>
      <c r="J619" s="129"/>
      <c r="R619" s="131"/>
      <c r="S619" s="131"/>
      <c r="T619" s="131"/>
      <c r="U619" s="131"/>
      <c r="Z619" s="131"/>
      <c r="AA619" s="131"/>
      <c r="AB619" s="131"/>
      <c r="AC619" s="131"/>
      <c r="AD619" s="131"/>
    </row>
    <row r="620" spans="5:30">
      <c r="E620" s="129"/>
      <c r="F620" s="129"/>
      <c r="G620" s="129"/>
      <c r="H620" s="129"/>
      <c r="I620" s="129"/>
      <c r="J620" s="129"/>
      <c r="R620" s="131"/>
      <c r="S620" s="131"/>
      <c r="T620" s="131"/>
      <c r="U620" s="131"/>
      <c r="Z620" s="131"/>
      <c r="AA620" s="131"/>
      <c r="AB620" s="131"/>
      <c r="AC620" s="131"/>
      <c r="AD620" s="131"/>
    </row>
    <row r="621" spans="5:30">
      <c r="E621" s="129"/>
      <c r="F621" s="129"/>
      <c r="G621" s="129"/>
      <c r="H621" s="129"/>
      <c r="I621" s="129"/>
      <c r="J621" s="129"/>
      <c r="R621" s="131"/>
      <c r="S621" s="131"/>
      <c r="T621" s="131"/>
      <c r="U621" s="131"/>
      <c r="Z621" s="131"/>
      <c r="AA621" s="131"/>
      <c r="AB621" s="131"/>
      <c r="AC621" s="131"/>
      <c r="AD621" s="131"/>
    </row>
    <row r="622" spans="5:30">
      <c r="E622" s="129"/>
      <c r="F622" s="129"/>
      <c r="G622" s="129"/>
      <c r="H622" s="129"/>
      <c r="I622" s="129"/>
      <c r="J622" s="129"/>
      <c r="R622" s="131"/>
      <c r="S622" s="131"/>
      <c r="T622" s="131"/>
      <c r="U622" s="131"/>
      <c r="Z622" s="131"/>
      <c r="AA622" s="131"/>
      <c r="AB622" s="131"/>
      <c r="AC622" s="131"/>
      <c r="AD622" s="131"/>
    </row>
    <row r="623" spans="5:30">
      <c r="E623" s="129"/>
      <c r="F623" s="129"/>
      <c r="G623" s="129"/>
      <c r="H623" s="129"/>
      <c r="I623" s="129"/>
      <c r="J623" s="129"/>
      <c r="R623" s="131"/>
      <c r="S623" s="131"/>
      <c r="T623" s="131"/>
      <c r="U623" s="131"/>
      <c r="Z623" s="131"/>
      <c r="AA623" s="131"/>
      <c r="AB623" s="131"/>
      <c r="AC623" s="131"/>
      <c r="AD623" s="131"/>
    </row>
    <row r="624" spans="5:30">
      <c r="E624" s="129"/>
      <c r="F624" s="129"/>
      <c r="G624" s="129"/>
      <c r="H624" s="129"/>
      <c r="I624" s="129"/>
      <c r="J624" s="129"/>
      <c r="R624" s="131"/>
      <c r="S624" s="131"/>
      <c r="T624" s="131"/>
      <c r="U624" s="131"/>
      <c r="Z624" s="131"/>
      <c r="AA624" s="131"/>
      <c r="AB624" s="131"/>
      <c r="AC624" s="131"/>
      <c r="AD624" s="131"/>
    </row>
    <row r="625" spans="5:30">
      <c r="E625" s="129"/>
      <c r="F625" s="129"/>
      <c r="G625" s="129"/>
      <c r="H625" s="129"/>
      <c r="I625" s="129"/>
      <c r="J625" s="129"/>
      <c r="R625" s="131"/>
      <c r="S625" s="131"/>
      <c r="T625" s="131"/>
      <c r="U625" s="131"/>
      <c r="Z625" s="131"/>
      <c r="AA625" s="131"/>
      <c r="AB625" s="131"/>
      <c r="AC625" s="131"/>
      <c r="AD625" s="131"/>
    </row>
    <row r="626" spans="5:30">
      <c r="E626" s="129"/>
      <c r="F626" s="129"/>
      <c r="G626" s="129"/>
      <c r="H626" s="129"/>
      <c r="I626" s="129"/>
      <c r="J626" s="129"/>
      <c r="R626" s="131"/>
      <c r="S626" s="131"/>
      <c r="T626" s="131"/>
      <c r="U626" s="131"/>
      <c r="Z626" s="131"/>
      <c r="AA626" s="131"/>
      <c r="AB626" s="131"/>
      <c r="AC626" s="131"/>
      <c r="AD626" s="131"/>
    </row>
    <row r="627" spans="5:30">
      <c r="E627" s="129"/>
      <c r="F627" s="129"/>
      <c r="G627" s="129"/>
      <c r="H627" s="129"/>
      <c r="I627" s="129"/>
      <c r="J627" s="129"/>
      <c r="R627" s="131"/>
      <c r="S627" s="131"/>
      <c r="T627" s="131"/>
      <c r="U627" s="131"/>
      <c r="Z627" s="131"/>
      <c r="AA627" s="131"/>
      <c r="AB627" s="131"/>
      <c r="AC627" s="131"/>
      <c r="AD627" s="131"/>
    </row>
    <row r="628" spans="5:30">
      <c r="E628" s="129"/>
      <c r="F628" s="129"/>
      <c r="G628" s="129"/>
      <c r="H628" s="129"/>
      <c r="I628" s="129"/>
      <c r="J628" s="129"/>
      <c r="R628" s="131"/>
      <c r="S628" s="131"/>
      <c r="T628" s="131"/>
      <c r="U628" s="131"/>
      <c r="Z628" s="131"/>
      <c r="AA628" s="131"/>
      <c r="AB628" s="131"/>
      <c r="AC628" s="131"/>
      <c r="AD628" s="131"/>
    </row>
    <row r="629" spans="5:30">
      <c r="E629" s="129"/>
      <c r="F629" s="129"/>
      <c r="G629" s="129"/>
      <c r="H629" s="129"/>
      <c r="I629" s="129"/>
      <c r="J629" s="129"/>
      <c r="R629" s="131"/>
      <c r="S629" s="131"/>
      <c r="T629" s="131"/>
      <c r="U629" s="131"/>
      <c r="Z629" s="131"/>
      <c r="AA629" s="131"/>
      <c r="AB629" s="131"/>
      <c r="AC629" s="131"/>
      <c r="AD629" s="131"/>
    </row>
    <row r="630" spans="5:30">
      <c r="E630" s="129"/>
      <c r="F630" s="129"/>
      <c r="G630" s="129"/>
      <c r="H630" s="129"/>
      <c r="I630" s="129"/>
      <c r="J630" s="129"/>
      <c r="R630" s="131"/>
      <c r="S630" s="131"/>
      <c r="T630" s="131"/>
      <c r="U630" s="131"/>
      <c r="Z630" s="131"/>
      <c r="AA630" s="131"/>
      <c r="AB630" s="131"/>
      <c r="AC630" s="131"/>
      <c r="AD630" s="131"/>
    </row>
    <row r="631" spans="5:30">
      <c r="E631" s="129"/>
      <c r="F631" s="129"/>
      <c r="G631" s="129"/>
      <c r="H631" s="129"/>
      <c r="I631" s="129"/>
      <c r="J631" s="129"/>
      <c r="R631" s="131"/>
      <c r="S631" s="131"/>
      <c r="T631" s="131"/>
      <c r="U631" s="131"/>
      <c r="Z631" s="131"/>
      <c r="AA631" s="131"/>
      <c r="AB631" s="131"/>
      <c r="AC631" s="131"/>
      <c r="AD631" s="131"/>
    </row>
    <row r="632" spans="5:30">
      <c r="E632" s="129"/>
      <c r="F632" s="129"/>
      <c r="G632" s="129"/>
      <c r="H632" s="129"/>
      <c r="I632" s="129"/>
      <c r="J632" s="129"/>
      <c r="R632" s="131"/>
      <c r="S632" s="131"/>
      <c r="T632" s="131"/>
      <c r="U632" s="131"/>
      <c r="Z632" s="131"/>
      <c r="AA632" s="131"/>
      <c r="AB632" s="131"/>
      <c r="AC632" s="131"/>
      <c r="AD632" s="131"/>
    </row>
    <row r="633" spans="5:30">
      <c r="E633" s="129"/>
      <c r="F633" s="129"/>
      <c r="G633" s="129"/>
      <c r="H633" s="129"/>
      <c r="I633" s="129"/>
      <c r="J633" s="129"/>
      <c r="R633" s="131"/>
      <c r="S633" s="131"/>
      <c r="T633" s="131"/>
      <c r="U633" s="131"/>
      <c r="Z633" s="131"/>
      <c r="AA633" s="131"/>
      <c r="AB633" s="131"/>
      <c r="AC633" s="131"/>
      <c r="AD633" s="131"/>
    </row>
    <row r="634" spans="5:30">
      <c r="E634" s="129"/>
      <c r="F634" s="129"/>
      <c r="G634" s="129"/>
      <c r="H634" s="129"/>
      <c r="I634" s="129"/>
      <c r="J634" s="129"/>
      <c r="R634" s="131"/>
      <c r="S634" s="131"/>
      <c r="T634" s="131"/>
      <c r="U634" s="131"/>
      <c r="Z634" s="131"/>
      <c r="AA634" s="131"/>
      <c r="AB634" s="131"/>
      <c r="AC634" s="131"/>
      <c r="AD634" s="131"/>
    </row>
    <row r="635" spans="5:30">
      <c r="E635" s="129"/>
      <c r="F635" s="129"/>
      <c r="G635" s="129"/>
      <c r="H635" s="129"/>
      <c r="I635" s="129"/>
      <c r="J635" s="129"/>
      <c r="R635" s="131"/>
      <c r="S635" s="131"/>
      <c r="T635" s="131"/>
      <c r="U635" s="131"/>
      <c r="Z635" s="131"/>
      <c r="AA635" s="131"/>
      <c r="AB635" s="131"/>
      <c r="AC635" s="131"/>
      <c r="AD635" s="131"/>
    </row>
    <row r="636" spans="5:30">
      <c r="E636" s="129"/>
      <c r="F636" s="129"/>
      <c r="G636" s="129"/>
      <c r="H636" s="129"/>
      <c r="I636" s="129"/>
      <c r="J636" s="129"/>
      <c r="R636" s="131"/>
      <c r="S636" s="131"/>
      <c r="T636" s="131"/>
      <c r="U636" s="131"/>
      <c r="Z636" s="131"/>
      <c r="AA636" s="131"/>
      <c r="AB636" s="131"/>
      <c r="AC636" s="131"/>
      <c r="AD636" s="131"/>
    </row>
    <row r="637" spans="5:30">
      <c r="E637" s="129"/>
      <c r="F637" s="129"/>
      <c r="G637" s="129"/>
      <c r="H637" s="129"/>
      <c r="I637" s="129"/>
      <c r="J637" s="129"/>
      <c r="R637" s="131"/>
      <c r="S637" s="131"/>
      <c r="T637" s="131"/>
      <c r="U637" s="131"/>
      <c r="Z637" s="131"/>
      <c r="AA637" s="131"/>
      <c r="AB637" s="131"/>
      <c r="AC637" s="131"/>
      <c r="AD637" s="131"/>
    </row>
    <row r="638" spans="5:30">
      <c r="E638" s="129"/>
      <c r="F638" s="129"/>
      <c r="G638" s="129"/>
      <c r="H638" s="129"/>
      <c r="I638" s="129"/>
      <c r="J638" s="129"/>
      <c r="R638" s="131"/>
      <c r="S638" s="131"/>
      <c r="T638" s="131"/>
      <c r="U638" s="131"/>
      <c r="Z638" s="131"/>
      <c r="AA638" s="131"/>
      <c r="AB638" s="131"/>
      <c r="AC638" s="131"/>
      <c r="AD638" s="131"/>
    </row>
    <row r="639" spans="5:30">
      <c r="E639" s="129"/>
      <c r="F639" s="129"/>
      <c r="G639" s="129"/>
      <c r="H639" s="129"/>
      <c r="I639" s="129"/>
      <c r="J639" s="129"/>
      <c r="R639" s="131"/>
      <c r="S639" s="131"/>
      <c r="T639" s="131"/>
      <c r="U639" s="131"/>
      <c r="Z639" s="131"/>
      <c r="AA639" s="131"/>
      <c r="AB639" s="131"/>
      <c r="AC639" s="131"/>
      <c r="AD639" s="131"/>
    </row>
    <row r="640" spans="5:30">
      <c r="E640" s="129"/>
      <c r="F640" s="129"/>
      <c r="G640" s="129"/>
      <c r="H640" s="129"/>
      <c r="I640" s="129"/>
      <c r="J640" s="129"/>
      <c r="R640" s="131"/>
      <c r="S640" s="131"/>
      <c r="T640" s="131"/>
      <c r="U640" s="131"/>
      <c r="Z640" s="131"/>
      <c r="AA640" s="131"/>
      <c r="AB640" s="131"/>
      <c r="AC640" s="131"/>
      <c r="AD640" s="131"/>
    </row>
    <row r="641" spans="5:30">
      <c r="E641" s="129"/>
      <c r="F641" s="129"/>
      <c r="G641" s="129"/>
      <c r="H641" s="129"/>
      <c r="I641" s="129"/>
      <c r="J641" s="129"/>
      <c r="R641" s="131"/>
      <c r="S641" s="131"/>
      <c r="T641" s="131"/>
      <c r="U641" s="131"/>
      <c r="Z641" s="131"/>
      <c r="AA641" s="131"/>
      <c r="AB641" s="131"/>
      <c r="AC641" s="131"/>
      <c r="AD641" s="131"/>
    </row>
    <row r="642" spans="5:30">
      <c r="E642" s="129"/>
      <c r="F642" s="129"/>
      <c r="G642" s="129"/>
      <c r="H642" s="129"/>
      <c r="I642" s="129"/>
      <c r="J642" s="129"/>
      <c r="R642" s="131"/>
      <c r="S642" s="131"/>
      <c r="T642" s="131"/>
      <c r="U642" s="131"/>
      <c r="Z642" s="131"/>
      <c r="AA642" s="131"/>
      <c r="AB642" s="131"/>
      <c r="AC642" s="131"/>
      <c r="AD642" s="131"/>
    </row>
    <row r="643" spans="5:30">
      <c r="E643" s="129"/>
      <c r="F643" s="129"/>
      <c r="G643" s="129"/>
      <c r="H643" s="129"/>
      <c r="I643" s="129"/>
      <c r="J643" s="129"/>
      <c r="R643" s="131"/>
      <c r="S643" s="131"/>
      <c r="T643" s="131"/>
      <c r="U643" s="131"/>
      <c r="Z643" s="131"/>
      <c r="AA643" s="131"/>
      <c r="AB643" s="131"/>
      <c r="AC643" s="131"/>
      <c r="AD643" s="131"/>
    </row>
    <row r="644" spans="5:30">
      <c r="E644" s="129"/>
      <c r="F644" s="129"/>
      <c r="G644" s="129"/>
      <c r="H644" s="129"/>
      <c r="I644" s="129"/>
      <c r="J644" s="129"/>
      <c r="R644" s="131"/>
      <c r="S644" s="131"/>
      <c r="T644" s="131"/>
      <c r="U644" s="131"/>
      <c r="Z644" s="131"/>
      <c r="AA644" s="131"/>
      <c r="AB644" s="131"/>
      <c r="AC644" s="131"/>
      <c r="AD644" s="131"/>
    </row>
    <row r="645" spans="5:30">
      <c r="E645" s="129"/>
      <c r="F645" s="129"/>
      <c r="G645" s="129"/>
      <c r="H645" s="129"/>
      <c r="I645" s="129"/>
      <c r="J645" s="129"/>
      <c r="R645" s="131"/>
      <c r="S645" s="131"/>
      <c r="T645" s="131"/>
      <c r="U645" s="131"/>
      <c r="Z645" s="131"/>
      <c r="AA645" s="131"/>
      <c r="AB645" s="131"/>
      <c r="AC645" s="131"/>
      <c r="AD645" s="131"/>
    </row>
    <row r="646" spans="5:30">
      <c r="E646" s="129"/>
      <c r="F646" s="129"/>
      <c r="G646" s="129"/>
      <c r="H646" s="129"/>
      <c r="I646" s="129"/>
      <c r="J646" s="129"/>
      <c r="R646" s="131"/>
      <c r="S646" s="131"/>
      <c r="T646" s="131"/>
      <c r="U646" s="131"/>
      <c r="Z646" s="131"/>
      <c r="AA646" s="131"/>
      <c r="AB646" s="131"/>
      <c r="AC646" s="131"/>
      <c r="AD646" s="131"/>
    </row>
    <row r="647" spans="5:30">
      <c r="E647" s="129"/>
      <c r="F647" s="129"/>
      <c r="G647" s="129"/>
      <c r="H647" s="129"/>
      <c r="I647" s="129"/>
      <c r="J647" s="129"/>
      <c r="R647" s="131"/>
      <c r="S647" s="131"/>
      <c r="T647" s="131"/>
      <c r="U647" s="131"/>
      <c r="Z647" s="131"/>
      <c r="AA647" s="131"/>
      <c r="AB647" s="131"/>
      <c r="AC647" s="131"/>
      <c r="AD647" s="131"/>
    </row>
    <row r="648" spans="5:30">
      <c r="E648" s="129"/>
      <c r="F648" s="129"/>
      <c r="G648" s="129"/>
      <c r="H648" s="129"/>
      <c r="I648" s="129"/>
      <c r="J648" s="129"/>
      <c r="R648" s="131"/>
      <c r="S648" s="131"/>
      <c r="T648" s="131"/>
      <c r="U648" s="131"/>
      <c r="Z648" s="131"/>
      <c r="AA648" s="131"/>
      <c r="AB648" s="131"/>
      <c r="AC648" s="131"/>
      <c r="AD648" s="131"/>
    </row>
    <row r="649" spans="5:30">
      <c r="E649" s="129"/>
      <c r="F649" s="129"/>
      <c r="G649" s="129"/>
      <c r="H649" s="129"/>
      <c r="I649" s="129"/>
      <c r="J649" s="129"/>
      <c r="R649" s="131"/>
      <c r="S649" s="131"/>
      <c r="T649" s="131"/>
      <c r="U649" s="131"/>
      <c r="Z649" s="131"/>
      <c r="AA649" s="131"/>
      <c r="AB649" s="131"/>
      <c r="AC649" s="131"/>
      <c r="AD649" s="131"/>
    </row>
    <row r="650" spans="5:30">
      <c r="E650" s="129"/>
      <c r="F650" s="129"/>
      <c r="G650" s="129"/>
      <c r="H650" s="129"/>
      <c r="I650" s="129"/>
      <c r="J650" s="129"/>
      <c r="R650" s="131"/>
      <c r="S650" s="131"/>
      <c r="T650" s="131"/>
      <c r="U650" s="131"/>
      <c r="Z650" s="131"/>
      <c r="AA650" s="131"/>
      <c r="AB650" s="131"/>
      <c r="AC650" s="131"/>
      <c r="AD650" s="131"/>
    </row>
    <row r="651" spans="5:30">
      <c r="E651" s="129"/>
      <c r="F651" s="129"/>
      <c r="G651" s="129"/>
      <c r="H651" s="129"/>
      <c r="I651" s="129"/>
      <c r="J651" s="129"/>
      <c r="R651" s="131"/>
      <c r="S651" s="131"/>
      <c r="T651" s="131"/>
      <c r="U651" s="131"/>
      <c r="Z651" s="131"/>
      <c r="AA651" s="131"/>
      <c r="AB651" s="131"/>
      <c r="AC651" s="131"/>
      <c r="AD651" s="131"/>
    </row>
    <row r="652" spans="5:30">
      <c r="E652" s="129"/>
      <c r="F652" s="129"/>
      <c r="G652" s="129"/>
      <c r="H652" s="129"/>
      <c r="I652" s="129"/>
      <c r="J652" s="129"/>
      <c r="R652" s="131"/>
      <c r="S652" s="131"/>
      <c r="T652" s="131"/>
      <c r="U652" s="131"/>
      <c r="Z652" s="131"/>
      <c r="AA652" s="131"/>
      <c r="AB652" s="131"/>
      <c r="AC652" s="131"/>
      <c r="AD652" s="131"/>
    </row>
    <row r="653" spans="5:30">
      <c r="E653" s="129"/>
      <c r="F653" s="129"/>
      <c r="G653" s="129"/>
      <c r="H653" s="129"/>
      <c r="I653" s="129"/>
      <c r="J653" s="129"/>
      <c r="R653" s="131"/>
      <c r="S653" s="131"/>
      <c r="T653" s="131"/>
      <c r="U653" s="131"/>
      <c r="Z653" s="131"/>
      <c r="AA653" s="131"/>
      <c r="AB653" s="131"/>
      <c r="AC653" s="131"/>
      <c r="AD653" s="131"/>
    </row>
    <row r="654" spans="5:30">
      <c r="E654" s="129"/>
      <c r="F654" s="129"/>
      <c r="G654" s="129"/>
      <c r="H654" s="129"/>
      <c r="I654" s="129"/>
      <c r="J654" s="129"/>
      <c r="R654" s="131"/>
      <c r="S654" s="131"/>
      <c r="T654" s="131"/>
      <c r="U654" s="131"/>
      <c r="Z654" s="131"/>
      <c r="AA654" s="131"/>
      <c r="AB654" s="131"/>
      <c r="AC654" s="131"/>
      <c r="AD654" s="131"/>
    </row>
    <row r="655" spans="5:30">
      <c r="E655" s="129"/>
      <c r="F655" s="129"/>
      <c r="G655" s="129"/>
      <c r="H655" s="129"/>
      <c r="I655" s="129"/>
      <c r="J655" s="129"/>
      <c r="R655" s="131"/>
      <c r="S655" s="131"/>
      <c r="T655" s="131"/>
      <c r="U655" s="131"/>
      <c r="Z655" s="131"/>
      <c r="AA655" s="131"/>
      <c r="AB655" s="131"/>
      <c r="AC655" s="131"/>
      <c r="AD655" s="131"/>
    </row>
    <row r="656" spans="5:30">
      <c r="E656" s="129"/>
      <c r="F656" s="129"/>
      <c r="G656" s="129"/>
      <c r="H656" s="129"/>
      <c r="I656" s="129"/>
      <c r="J656" s="129"/>
      <c r="R656" s="131"/>
      <c r="S656" s="131"/>
      <c r="T656" s="131"/>
      <c r="U656" s="131"/>
      <c r="Z656" s="131"/>
      <c r="AA656" s="131"/>
      <c r="AB656" s="131"/>
      <c r="AC656" s="131"/>
      <c r="AD656" s="131"/>
    </row>
    <row r="657" spans="5:30">
      <c r="E657" s="129"/>
      <c r="F657" s="129"/>
      <c r="G657" s="129"/>
      <c r="H657" s="129"/>
      <c r="I657" s="129"/>
      <c r="J657" s="129"/>
      <c r="R657" s="131"/>
      <c r="S657" s="131"/>
      <c r="T657" s="131"/>
      <c r="U657" s="131"/>
      <c r="Z657" s="131"/>
      <c r="AA657" s="131"/>
      <c r="AB657" s="131"/>
      <c r="AC657" s="131"/>
      <c r="AD657" s="131"/>
    </row>
    <row r="658" spans="5:30">
      <c r="E658" s="129"/>
      <c r="F658" s="129"/>
      <c r="G658" s="129"/>
      <c r="H658" s="129"/>
      <c r="I658" s="129"/>
      <c r="J658" s="129"/>
      <c r="R658" s="131"/>
      <c r="S658" s="131"/>
      <c r="T658" s="131"/>
      <c r="U658" s="131"/>
      <c r="Z658" s="131"/>
      <c r="AA658" s="131"/>
      <c r="AB658" s="131"/>
      <c r="AC658" s="131"/>
      <c r="AD658" s="131"/>
    </row>
    <row r="659" spans="5:30">
      <c r="E659" s="129"/>
      <c r="F659" s="129"/>
      <c r="G659" s="129"/>
      <c r="H659" s="129"/>
      <c r="I659" s="129"/>
      <c r="J659" s="129"/>
      <c r="R659" s="131"/>
      <c r="S659" s="131"/>
      <c r="T659" s="131"/>
      <c r="U659" s="131"/>
      <c r="Z659" s="131"/>
      <c r="AA659" s="131"/>
      <c r="AB659" s="131"/>
      <c r="AC659" s="131"/>
      <c r="AD659" s="131"/>
    </row>
    <row r="660" spans="5:30">
      <c r="E660" s="129"/>
      <c r="F660" s="129"/>
      <c r="G660" s="129"/>
      <c r="H660" s="129"/>
      <c r="I660" s="129"/>
      <c r="J660" s="129"/>
      <c r="R660" s="131"/>
      <c r="S660" s="131"/>
      <c r="T660" s="131"/>
      <c r="U660" s="131"/>
      <c r="Z660" s="131"/>
      <c r="AA660" s="131"/>
      <c r="AB660" s="131"/>
      <c r="AC660" s="131"/>
      <c r="AD660" s="131"/>
    </row>
    <row r="661" spans="5:30">
      <c r="E661" s="129"/>
      <c r="F661" s="129"/>
      <c r="G661" s="129"/>
      <c r="H661" s="129"/>
      <c r="I661" s="129"/>
      <c r="J661" s="129"/>
      <c r="R661" s="131"/>
      <c r="S661" s="131"/>
      <c r="T661" s="131"/>
      <c r="U661" s="131"/>
      <c r="Z661" s="131"/>
      <c r="AA661" s="131"/>
      <c r="AB661" s="131"/>
      <c r="AC661" s="131"/>
      <c r="AD661" s="131"/>
    </row>
    <row r="662" spans="5:30">
      <c r="E662" s="129"/>
      <c r="F662" s="129"/>
      <c r="G662" s="129"/>
      <c r="H662" s="129"/>
      <c r="I662" s="129"/>
      <c r="J662" s="129"/>
      <c r="R662" s="131"/>
      <c r="S662" s="131"/>
      <c r="T662" s="131"/>
      <c r="U662" s="131"/>
      <c r="Z662" s="131"/>
      <c r="AA662" s="131"/>
      <c r="AB662" s="131"/>
      <c r="AC662" s="131"/>
      <c r="AD662" s="131"/>
    </row>
    <row r="663" spans="5:30">
      <c r="E663" s="129"/>
      <c r="F663" s="129"/>
      <c r="G663" s="129"/>
      <c r="H663" s="129"/>
      <c r="I663" s="129"/>
      <c r="J663" s="129"/>
      <c r="R663" s="131"/>
      <c r="S663" s="131"/>
      <c r="T663" s="131"/>
      <c r="U663" s="131"/>
      <c r="Z663" s="131"/>
      <c r="AA663" s="131"/>
      <c r="AB663" s="131"/>
      <c r="AC663" s="131"/>
      <c r="AD663" s="131"/>
    </row>
    <row r="664" spans="5:30">
      <c r="E664" s="129"/>
      <c r="F664" s="129"/>
      <c r="G664" s="129"/>
      <c r="H664" s="129"/>
      <c r="I664" s="129"/>
      <c r="J664" s="129"/>
      <c r="R664" s="131"/>
      <c r="S664" s="131"/>
      <c r="T664" s="131"/>
      <c r="U664" s="131"/>
      <c r="Z664" s="131"/>
      <c r="AA664" s="131"/>
      <c r="AB664" s="131"/>
      <c r="AC664" s="131"/>
      <c r="AD664" s="131"/>
    </row>
    <row r="665" spans="5:30">
      <c r="E665" s="129"/>
      <c r="F665" s="129"/>
      <c r="G665" s="129"/>
      <c r="H665" s="129"/>
      <c r="I665" s="129"/>
      <c r="J665" s="129"/>
      <c r="R665" s="131"/>
      <c r="S665" s="131"/>
      <c r="T665" s="131"/>
      <c r="U665" s="131"/>
      <c r="Z665" s="131"/>
      <c r="AA665" s="131"/>
      <c r="AB665" s="131"/>
      <c r="AC665" s="131"/>
      <c r="AD665" s="131"/>
    </row>
    <row r="666" spans="5:30">
      <c r="E666" s="129"/>
      <c r="F666" s="129"/>
      <c r="G666" s="129"/>
      <c r="H666" s="129"/>
      <c r="I666" s="129"/>
      <c r="J666" s="129"/>
      <c r="R666" s="131"/>
      <c r="S666" s="131"/>
      <c r="T666" s="131"/>
      <c r="U666" s="131"/>
      <c r="Z666" s="131"/>
      <c r="AA666" s="131"/>
      <c r="AB666" s="131"/>
      <c r="AC666" s="131"/>
      <c r="AD666" s="131"/>
    </row>
    <row r="667" spans="5:30">
      <c r="E667" s="129"/>
      <c r="F667" s="129"/>
      <c r="G667" s="129"/>
      <c r="H667" s="129"/>
      <c r="I667" s="129"/>
      <c r="J667" s="129"/>
      <c r="R667" s="131"/>
      <c r="S667" s="131"/>
      <c r="T667" s="131"/>
      <c r="U667" s="131"/>
      <c r="Z667" s="131"/>
      <c r="AA667" s="131"/>
      <c r="AB667" s="131"/>
      <c r="AC667" s="131"/>
      <c r="AD667" s="131"/>
    </row>
    <row r="668" spans="5:30">
      <c r="E668" s="129"/>
      <c r="F668" s="129"/>
      <c r="G668" s="129"/>
      <c r="H668" s="129"/>
      <c r="I668" s="129"/>
      <c r="J668" s="129"/>
      <c r="R668" s="131"/>
      <c r="S668" s="131"/>
      <c r="T668" s="131"/>
      <c r="U668" s="131"/>
      <c r="Z668" s="131"/>
      <c r="AA668" s="131"/>
      <c r="AB668" s="131"/>
      <c r="AC668" s="131"/>
      <c r="AD668" s="131"/>
    </row>
    <row r="669" spans="5:30">
      <c r="E669" s="129"/>
      <c r="F669" s="129"/>
      <c r="G669" s="129"/>
      <c r="H669" s="129"/>
      <c r="I669" s="129"/>
      <c r="J669" s="129"/>
      <c r="R669" s="131"/>
      <c r="S669" s="131"/>
      <c r="T669" s="131"/>
      <c r="U669" s="131"/>
      <c r="Z669" s="131"/>
      <c r="AA669" s="131"/>
      <c r="AB669" s="131"/>
      <c r="AC669" s="131"/>
      <c r="AD669" s="131"/>
    </row>
    <row r="670" spans="5:30">
      <c r="E670" s="129"/>
      <c r="F670" s="129"/>
      <c r="G670" s="129"/>
      <c r="H670" s="129"/>
      <c r="I670" s="129"/>
      <c r="J670" s="129"/>
      <c r="R670" s="131"/>
      <c r="S670" s="131"/>
      <c r="T670" s="131"/>
      <c r="U670" s="131"/>
      <c r="Z670" s="131"/>
      <c r="AA670" s="131"/>
      <c r="AB670" s="131"/>
      <c r="AC670" s="131"/>
      <c r="AD670" s="131"/>
    </row>
    <row r="671" spans="5:30">
      <c r="E671" s="129"/>
      <c r="F671" s="129"/>
      <c r="G671" s="129"/>
      <c r="H671" s="129"/>
      <c r="I671" s="129"/>
      <c r="J671" s="129"/>
      <c r="R671" s="131"/>
      <c r="S671" s="131"/>
      <c r="T671" s="131"/>
      <c r="U671" s="131"/>
      <c r="Z671" s="131"/>
      <c r="AA671" s="131"/>
      <c r="AB671" s="131"/>
      <c r="AC671" s="131"/>
      <c r="AD671" s="131"/>
    </row>
    <row r="672" spans="5:30">
      <c r="E672" s="129"/>
      <c r="F672" s="129"/>
      <c r="G672" s="129"/>
      <c r="H672" s="129"/>
      <c r="I672" s="129"/>
      <c r="J672" s="129"/>
      <c r="R672" s="131"/>
      <c r="S672" s="131"/>
      <c r="T672" s="131"/>
      <c r="U672" s="131"/>
      <c r="Z672" s="131"/>
      <c r="AA672" s="131"/>
      <c r="AB672" s="131"/>
      <c r="AC672" s="131"/>
      <c r="AD672" s="131"/>
    </row>
    <row r="673" spans="5:30">
      <c r="E673" s="129"/>
      <c r="F673" s="129"/>
      <c r="G673" s="129"/>
      <c r="H673" s="129"/>
      <c r="I673" s="129"/>
      <c r="J673" s="129"/>
      <c r="R673" s="131"/>
      <c r="S673" s="131"/>
      <c r="T673" s="131"/>
      <c r="U673" s="131"/>
      <c r="Z673" s="131"/>
      <c r="AA673" s="131"/>
      <c r="AB673" s="131"/>
      <c r="AC673" s="131"/>
      <c r="AD673" s="131"/>
    </row>
    <row r="674" spans="5:30">
      <c r="E674" s="129"/>
      <c r="F674" s="129"/>
      <c r="G674" s="129"/>
      <c r="H674" s="129"/>
      <c r="I674" s="129"/>
      <c r="J674" s="129"/>
      <c r="R674" s="131"/>
      <c r="S674" s="131"/>
      <c r="T674" s="131"/>
      <c r="U674" s="131"/>
      <c r="Z674" s="131"/>
      <c r="AA674" s="131"/>
      <c r="AB674" s="131"/>
      <c r="AC674" s="131"/>
      <c r="AD674" s="131"/>
    </row>
    <row r="675" spans="5:30">
      <c r="E675" s="129"/>
      <c r="F675" s="129"/>
      <c r="G675" s="129"/>
      <c r="H675" s="129"/>
      <c r="I675" s="129"/>
      <c r="J675" s="129"/>
      <c r="R675" s="131"/>
      <c r="S675" s="131"/>
      <c r="T675" s="131"/>
      <c r="U675" s="131"/>
      <c r="Z675" s="131"/>
      <c r="AA675" s="131"/>
      <c r="AB675" s="131"/>
      <c r="AC675" s="131"/>
      <c r="AD675" s="131"/>
    </row>
    <row r="676" spans="5:30">
      <c r="E676" s="129"/>
      <c r="F676" s="129"/>
      <c r="G676" s="129"/>
      <c r="H676" s="129"/>
      <c r="I676" s="129"/>
      <c r="J676" s="129"/>
      <c r="R676" s="131"/>
      <c r="S676" s="131"/>
      <c r="T676" s="131"/>
      <c r="U676" s="131"/>
      <c r="Z676" s="131"/>
      <c r="AA676" s="131"/>
      <c r="AB676" s="131"/>
      <c r="AC676" s="131"/>
      <c r="AD676" s="131"/>
    </row>
    <row r="677" spans="5:30">
      <c r="E677" s="129"/>
      <c r="F677" s="129"/>
      <c r="G677" s="129"/>
      <c r="H677" s="129"/>
      <c r="I677" s="129"/>
      <c r="J677" s="129"/>
      <c r="R677" s="131"/>
      <c r="S677" s="131"/>
      <c r="T677" s="131"/>
      <c r="U677" s="131"/>
      <c r="Z677" s="131"/>
      <c r="AA677" s="131"/>
      <c r="AB677" s="131"/>
      <c r="AC677" s="131"/>
      <c r="AD677" s="131"/>
    </row>
    <row r="678" spans="5:30">
      <c r="E678" s="129"/>
      <c r="F678" s="129"/>
      <c r="G678" s="129"/>
      <c r="H678" s="129"/>
      <c r="I678" s="129"/>
      <c r="J678" s="129"/>
      <c r="R678" s="131"/>
      <c r="S678" s="131"/>
      <c r="T678" s="131"/>
      <c r="U678" s="131"/>
      <c r="Z678" s="131"/>
      <c r="AA678" s="131"/>
      <c r="AB678" s="131"/>
      <c r="AC678" s="131"/>
      <c r="AD678" s="131"/>
    </row>
    <row r="679" spans="5:30">
      <c r="E679" s="129"/>
      <c r="F679" s="129"/>
      <c r="G679" s="129"/>
      <c r="H679" s="129"/>
      <c r="I679" s="129"/>
      <c r="J679" s="129"/>
      <c r="R679" s="131"/>
      <c r="S679" s="131"/>
      <c r="T679" s="131"/>
      <c r="U679" s="131"/>
      <c r="Z679" s="131"/>
      <c r="AA679" s="131"/>
      <c r="AB679" s="131"/>
      <c r="AC679" s="131"/>
      <c r="AD679" s="131"/>
    </row>
    <row r="680" spans="5:30">
      <c r="E680" s="129"/>
      <c r="F680" s="129"/>
      <c r="G680" s="129"/>
      <c r="H680" s="129"/>
      <c r="I680" s="129"/>
      <c r="J680" s="129"/>
      <c r="R680" s="131"/>
      <c r="S680" s="131"/>
      <c r="T680" s="131"/>
      <c r="U680" s="131"/>
      <c r="Z680" s="131"/>
      <c r="AA680" s="131"/>
      <c r="AB680" s="131"/>
      <c r="AC680" s="131"/>
      <c r="AD680" s="131"/>
    </row>
    <row r="681" spans="5:30">
      <c r="E681" s="129"/>
      <c r="F681" s="129"/>
      <c r="G681" s="129"/>
      <c r="H681" s="129"/>
      <c r="I681" s="129"/>
      <c r="J681" s="129"/>
      <c r="R681" s="131"/>
      <c r="S681" s="131"/>
      <c r="T681" s="131"/>
      <c r="U681" s="131"/>
      <c r="Z681" s="131"/>
      <c r="AA681" s="131"/>
      <c r="AB681" s="131"/>
      <c r="AC681" s="131"/>
      <c r="AD681" s="131"/>
    </row>
    <row r="682" spans="5:30">
      <c r="E682" s="129"/>
      <c r="F682" s="129"/>
      <c r="G682" s="129"/>
      <c r="H682" s="129"/>
      <c r="I682" s="129"/>
      <c r="J682" s="129"/>
      <c r="R682" s="131"/>
      <c r="S682" s="131"/>
      <c r="T682" s="131"/>
      <c r="U682" s="131"/>
      <c r="Z682" s="131"/>
      <c r="AA682" s="131"/>
      <c r="AB682" s="131"/>
      <c r="AC682" s="131"/>
      <c r="AD682" s="131"/>
    </row>
    <row r="683" spans="5:30">
      <c r="E683" s="129"/>
      <c r="F683" s="129"/>
      <c r="G683" s="129"/>
      <c r="H683" s="129"/>
      <c r="I683" s="129"/>
      <c r="J683" s="129"/>
      <c r="R683" s="131"/>
      <c r="S683" s="131"/>
      <c r="T683" s="131"/>
      <c r="U683" s="131"/>
      <c r="Z683" s="131"/>
      <c r="AA683" s="131"/>
      <c r="AB683" s="131"/>
      <c r="AC683" s="131"/>
      <c r="AD683" s="131"/>
    </row>
    <row r="684" spans="5:30">
      <c r="E684" s="129"/>
      <c r="F684" s="129"/>
      <c r="G684" s="129"/>
      <c r="H684" s="129"/>
      <c r="I684" s="129"/>
      <c r="J684" s="129"/>
      <c r="R684" s="131"/>
      <c r="S684" s="131"/>
      <c r="T684" s="131"/>
      <c r="U684" s="131"/>
      <c r="Z684" s="131"/>
      <c r="AA684" s="131"/>
      <c r="AB684" s="131"/>
      <c r="AC684" s="131"/>
      <c r="AD684" s="131"/>
    </row>
    <row r="685" spans="5:30">
      <c r="E685" s="129"/>
      <c r="F685" s="129"/>
      <c r="G685" s="129"/>
      <c r="H685" s="129"/>
      <c r="I685" s="129"/>
      <c r="J685" s="129"/>
      <c r="R685" s="131"/>
      <c r="S685" s="131"/>
      <c r="T685" s="131"/>
      <c r="U685" s="131"/>
      <c r="Z685" s="131"/>
      <c r="AA685" s="131"/>
      <c r="AB685" s="131"/>
      <c r="AC685" s="131"/>
      <c r="AD685" s="131"/>
    </row>
    <row r="686" spans="5:30">
      <c r="E686" s="129"/>
      <c r="F686" s="129"/>
      <c r="G686" s="129"/>
      <c r="H686" s="129"/>
      <c r="I686" s="129"/>
      <c r="J686" s="129"/>
      <c r="R686" s="131"/>
      <c r="S686" s="131"/>
      <c r="T686" s="131"/>
      <c r="U686" s="131"/>
      <c r="Z686" s="131"/>
      <c r="AA686" s="131"/>
      <c r="AB686" s="131"/>
      <c r="AC686" s="131"/>
      <c r="AD686" s="131"/>
    </row>
    <row r="687" spans="5:30">
      <c r="E687" s="129"/>
      <c r="F687" s="129"/>
      <c r="G687" s="129"/>
      <c r="H687" s="129"/>
      <c r="I687" s="129"/>
      <c r="J687" s="129"/>
      <c r="R687" s="131"/>
      <c r="S687" s="131"/>
      <c r="T687" s="131"/>
      <c r="U687" s="131"/>
      <c r="Z687" s="131"/>
      <c r="AA687" s="131"/>
      <c r="AB687" s="131"/>
      <c r="AC687" s="131"/>
      <c r="AD687" s="131"/>
    </row>
    <row r="688" spans="5:30">
      <c r="E688" s="129"/>
      <c r="F688" s="129"/>
      <c r="G688" s="129"/>
      <c r="H688" s="129"/>
      <c r="I688" s="129"/>
      <c r="J688" s="129"/>
      <c r="R688" s="131"/>
      <c r="S688" s="131"/>
      <c r="T688" s="131"/>
      <c r="U688" s="131"/>
      <c r="Z688" s="131"/>
      <c r="AA688" s="131"/>
      <c r="AB688" s="131"/>
      <c r="AC688" s="131"/>
      <c r="AD688" s="131"/>
    </row>
    <row r="689" spans="5:30">
      <c r="E689" s="129"/>
      <c r="F689" s="129"/>
      <c r="G689" s="129"/>
      <c r="H689" s="129"/>
      <c r="I689" s="129"/>
      <c r="J689" s="129"/>
      <c r="R689" s="131"/>
      <c r="S689" s="131"/>
      <c r="T689" s="131"/>
      <c r="U689" s="131"/>
      <c r="Z689" s="131"/>
      <c r="AA689" s="131"/>
      <c r="AB689" s="131"/>
      <c r="AC689" s="131"/>
      <c r="AD689" s="131"/>
    </row>
    <row r="690" spans="5:30">
      <c r="E690" s="129"/>
      <c r="F690" s="129"/>
      <c r="G690" s="129"/>
      <c r="H690" s="129"/>
      <c r="I690" s="129"/>
      <c r="J690" s="129"/>
      <c r="R690" s="131"/>
      <c r="S690" s="131"/>
      <c r="T690" s="131"/>
      <c r="U690" s="131"/>
      <c r="Z690" s="131"/>
      <c r="AA690" s="131"/>
      <c r="AB690" s="131"/>
      <c r="AC690" s="131"/>
      <c r="AD690" s="131"/>
    </row>
    <row r="691" spans="5:30">
      <c r="E691" s="129"/>
      <c r="F691" s="129"/>
      <c r="G691" s="129"/>
      <c r="H691" s="129"/>
      <c r="I691" s="129"/>
      <c r="J691" s="129"/>
      <c r="R691" s="131"/>
      <c r="S691" s="131"/>
      <c r="T691" s="131"/>
      <c r="U691" s="131"/>
      <c r="Z691" s="131"/>
      <c r="AA691" s="131"/>
      <c r="AB691" s="131"/>
      <c r="AC691" s="131"/>
      <c r="AD691" s="131"/>
    </row>
    <row r="692" spans="5:30">
      <c r="E692" s="129"/>
      <c r="F692" s="129"/>
      <c r="G692" s="129"/>
      <c r="H692" s="129"/>
      <c r="I692" s="129"/>
      <c r="J692" s="129"/>
      <c r="R692" s="131"/>
      <c r="S692" s="131"/>
      <c r="T692" s="131"/>
      <c r="U692" s="131"/>
      <c r="Z692" s="131"/>
      <c r="AA692" s="131"/>
      <c r="AB692" s="131"/>
      <c r="AC692" s="131"/>
      <c r="AD692" s="131"/>
    </row>
    <row r="693" spans="5:30">
      <c r="E693" s="129"/>
      <c r="F693" s="129"/>
      <c r="G693" s="129"/>
      <c r="H693" s="129"/>
      <c r="I693" s="129"/>
      <c r="J693" s="129"/>
      <c r="R693" s="131"/>
      <c r="S693" s="131"/>
      <c r="T693" s="131"/>
      <c r="U693" s="131"/>
      <c r="Z693" s="131"/>
      <c r="AA693" s="131"/>
      <c r="AB693" s="131"/>
      <c r="AC693" s="131"/>
      <c r="AD693" s="131"/>
    </row>
    <row r="694" spans="5:30">
      <c r="E694" s="129"/>
      <c r="F694" s="129"/>
      <c r="G694" s="129"/>
      <c r="H694" s="129"/>
      <c r="I694" s="129"/>
      <c r="J694" s="129"/>
      <c r="R694" s="131"/>
      <c r="S694" s="131"/>
      <c r="T694" s="131"/>
      <c r="U694" s="131"/>
      <c r="Z694" s="131"/>
      <c r="AA694" s="131"/>
      <c r="AB694" s="131"/>
      <c r="AC694" s="131"/>
      <c r="AD694" s="131"/>
    </row>
    <row r="695" spans="5:30">
      <c r="E695" s="129"/>
      <c r="F695" s="129"/>
      <c r="G695" s="129"/>
      <c r="H695" s="129"/>
      <c r="I695" s="129"/>
      <c r="J695" s="129"/>
      <c r="R695" s="131"/>
      <c r="S695" s="131"/>
      <c r="T695" s="131"/>
      <c r="U695" s="131"/>
      <c r="Z695" s="131"/>
      <c r="AA695" s="131"/>
      <c r="AB695" s="131"/>
      <c r="AC695" s="131"/>
      <c r="AD695" s="131"/>
    </row>
    <row r="696" spans="5:30">
      <c r="E696" s="129"/>
      <c r="F696" s="129"/>
      <c r="G696" s="129"/>
      <c r="H696" s="129"/>
      <c r="I696" s="129"/>
      <c r="J696" s="129"/>
      <c r="R696" s="131"/>
      <c r="S696" s="131"/>
      <c r="T696" s="131"/>
      <c r="U696" s="131"/>
      <c r="Z696" s="131"/>
      <c r="AA696" s="131"/>
      <c r="AB696" s="131"/>
      <c r="AC696" s="131"/>
      <c r="AD696" s="131"/>
    </row>
    <row r="697" spans="5:30">
      <c r="E697" s="129"/>
      <c r="F697" s="129"/>
      <c r="G697" s="129"/>
      <c r="H697" s="129"/>
      <c r="I697" s="129"/>
      <c r="J697" s="129"/>
      <c r="R697" s="131"/>
      <c r="S697" s="131"/>
      <c r="T697" s="131"/>
      <c r="U697" s="131"/>
      <c r="Z697" s="131"/>
      <c r="AA697" s="131"/>
      <c r="AB697" s="131"/>
      <c r="AC697" s="131"/>
      <c r="AD697" s="131"/>
    </row>
    <row r="698" spans="5:30">
      <c r="E698" s="129"/>
      <c r="F698" s="129"/>
      <c r="G698" s="129"/>
      <c r="H698" s="129"/>
      <c r="I698" s="129"/>
      <c r="J698" s="129"/>
      <c r="R698" s="131"/>
      <c r="S698" s="131"/>
      <c r="T698" s="131"/>
      <c r="U698" s="131"/>
      <c r="Z698" s="131"/>
      <c r="AA698" s="131"/>
      <c r="AB698" s="131"/>
      <c r="AC698" s="131"/>
      <c r="AD698" s="131"/>
    </row>
    <row r="699" spans="5:30">
      <c r="E699" s="129"/>
      <c r="F699" s="129"/>
      <c r="G699" s="129"/>
      <c r="H699" s="129"/>
      <c r="I699" s="129"/>
      <c r="J699" s="129"/>
      <c r="R699" s="131"/>
      <c r="S699" s="131"/>
      <c r="T699" s="131"/>
      <c r="U699" s="131"/>
      <c r="Z699" s="131"/>
      <c r="AA699" s="131"/>
      <c r="AB699" s="131"/>
      <c r="AC699" s="131"/>
      <c r="AD699" s="131"/>
    </row>
    <row r="700" spans="5:30">
      <c r="E700" s="129"/>
      <c r="F700" s="129"/>
      <c r="G700" s="129"/>
      <c r="H700" s="129"/>
      <c r="I700" s="129"/>
      <c r="J700" s="129"/>
      <c r="R700" s="131"/>
      <c r="S700" s="131"/>
      <c r="T700" s="131"/>
      <c r="U700" s="131"/>
      <c r="Z700" s="131"/>
      <c r="AA700" s="131"/>
      <c r="AB700" s="131"/>
      <c r="AC700" s="131"/>
      <c r="AD700" s="131"/>
    </row>
    <row r="701" spans="5:30">
      <c r="E701" s="129"/>
      <c r="F701" s="129"/>
      <c r="G701" s="129"/>
      <c r="H701" s="129"/>
      <c r="I701" s="129"/>
      <c r="J701" s="129"/>
      <c r="R701" s="131"/>
      <c r="S701" s="131"/>
      <c r="T701" s="131"/>
      <c r="U701" s="131"/>
      <c r="Z701" s="131"/>
      <c r="AA701" s="131"/>
      <c r="AB701" s="131"/>
      <c r="AC701" s="131"/>
      <c r="AD701" s="131"/>
    </row>
    <row r="702" spans="5:30">
      <c r="E702" s="129"/>
      <c r="F702" s="129"/>
      <c r="G702" s="129"/>
      <c r="H702" s="129"/>
      <c r="I702" s="129"/>
      <c r="J702" s="129"/>
      <c r="R702" s="131"/>
      <c r="S702" s="131"/>
      <c r="T702" s="131"/>
      <c r="U702" s="131"/>
      <c r="Z702" s="131"/>
      <c r="AA702" s="131"/>
      <c r="AB702" s="131"/>
      <c r="AC702" s="131"/>
      <c r="AD702" s="131"/>
    </row>
    <row r="703" spans="5:30">
      <c r="E703" s="129"/>
      <c r="F703" s="129"/>
      <c r="G703" s="129"/>
      <c r="H703" s="129"/>
      <c r="I703" s="129"/>
      <c r="J703" s="129"/>
      <c r="R703" s="131"/>
      <c r="S703" s="131"/>
      <c r="T703" s="131"/>
      <c r="U703" s="131"/>
      <c r="Z703" s="131"/>
      <c r="AA703" s="131"/>
      <c r="AB703" s="131"/>
      <c r="AC703" s="131"/>
      <c r="AD703" s="131"/>
    </row>
    <row r="704" spans="5:30">
      <c r="E704" s="129"/>
      <c r="F704" s="129"/>
      <c r="G704" s="129"/>
      <c r="H704" s="129"/>
      <c r="I704" s="129"/>
      <c r="J704" s="129"/>
      <c r="R704" s="131"/>
      <c r="S704" s="131"/>
      <c r="T704" s="131"/>
      <c r="U704" s="131"/>
      <c r="Z704" s="131"/>
      <c r="AA704" s="131"/>
      <c r="AB704" s="131"/>
      <c r="AC704" s="131"/>
      <c r="AD704" s="131"/>
    </row>
    <row r="705" spans="5:30">
      <c r="E705" s="129"/>
      <c r="F705" s="129"/>
      <c r="G705" s="129"/>
      <c r="H705" s="129"/>
      <c r="I705" s="129"/>
      <c r="J705" s="129"/>
      <c r="R705" s="131"/>
      <c r="S705" s="131"/>
      <c r="T705" s="131"/>
      <c r="U705" s="131"/>
      <c r="Z705" s="131"/>
      <c r="AA705" s="131"/>
      <c r="AB705" s="131"/>
      <c r="AC705" s="131"/>
      <c r="AD705" s="131"/>
    </row>
    <row r="706" spans="5:30">
      <c r="E706" s="129"/>
      <c r="F706" s="129"/>
      <c r="G706" s="129"/>
      <c r="H706" s="129"/>
      <c r="I706" s="129"/>
      <c r="J706" s="129"/>
      <c r="R706" s="131"/>
      <c r="S706" s="131"/>
      <c r="T706" s="131"/>
      <c r="U706" s="131"/>
      <c r="Z706" s="131"/>
      <c r="AA706" s="131"/>
      <c r="AB706" s="131"/>
      <c r="AC706" s="131"/>
      <c r="AD706" s="131"/>
    </row>
    <row r="707" spans="5:30">
      <c r="E707" s="129"/>
      <c r="F707" s="129"/>
      <c r="G707" s="129"/>
      <c r="H707" s="129"/>
      <c r="I707" s="129"/>
      <c r="J707" s="129"/>
      <c r="R707" s="131"/>
      <c r="S707" s="131"/>
      <c r="T707" s="131"/>
      <c r="U707" s="131"/>
      <c r="Z707" s="131"/>
      <c r="AA707" s="131"/>
      <c r="AB707" s="131"/>
      <c r="AC707" s="131"/>
      <c r="AD707" s="131"/>
    </row>
    <row r="708" spans="5:30">
      <c r="E708" s="129"/>
      <c r="F708" s="129"/>
      <c r="G708" s="129"/>
      <c r="H708" s="129"/>
      <c r="I708" s="129"/>
      <c r="J708" s="129"/>
      <c r="R708" s="131"/>
      <c r="S708" s="131"/>
      <c r="T708" s="131"/>
      <c r="U708" s="131"/>
      <c r="Z708" s="131"/>
      <c r="AA708" s="131"/>
      <c r="AB708" s="131"/>
      <c r="AC708" s="131"/>
      <c r="AD708" s="131"/>
    </row>
    <row r="709" spans="5:30">
      <c r="E709" s="129"/>
      <c r="F709" s="129"/>
      <c r="G709" s="129"/>
      <c r="H709" s="129"/>
      <c r="I709" s="129"/>
      <c r="J709" s="129"/>
      <c r="R709" s="131"/>
      <c r="S709" s="131"/>
      <c r="T709" s="131"/>
      <c r="U709" s="131"/>
      <c r="Z709" s="131"/>
      <c r="AA709" s="131"/>
      <c r="AB709" s="131"/>
      <c r="AC709" s="131"/>
      <c r="AD709" s="131"/>
    </row>
    <row r="710" spans="5:30">
      <c r="E710" s="129"/>
      <c r="F710" s="129"/>
      <c r="G710" s="129"/>
      <c r="H710" s="129"/>
      <c r="I710" s="129"/>
      <c r="J710" s="129"/>
      <c r="R710" s="131"/>
      <c r="S710" s="131"/>
      <c r="T710" s="131"/>
      <c r="U710" s="131"/>
      <c r="Z710" s="131"/>
      <c r="AA710" s="131"/>
      <c r="AB710" s="131"/>
      <c r="AC710" s="131"/>
      <c r="AD710" s="131"/>
    </row>
    <row r="711" spans="5:30">
      <c r="E711" s="129"/>
      <c r="F711" s="129"/>
      <c r="G711" s="129"/>
      <c r="H711" s="129"/>
      <c r="I711" s="129"/>
      <c r="J711" s="129"/>
      <c r="R711" s="131"/>
      <c r="S711" s="131"/>
      <c r="T711" s="131"/>
      <c r="U711" s="131"/>
      <c r="Z711" s="131"/>
      <c r="AA711" s="131"/>
      <c r="AB711" s="131"/>
      <c r="AC711" s="131"/>
      <c r="AD711" s="131"/>
    </row>
    <row r="712" spans="5:30">
      <c r="E712" s="129"/>
      <c r="F712" s="129"/>
      <c r="G712" s="129"/>
      <c r="H712" s="129"/>
      <c r="I712" s="129"/>
      <c r="J712" s="129"/>
      <c r="R712" s="131"/>
      <c r="S712" s="131"/>
      <c r="T712" s="131"/>
      <c r="U712" s="131"/>
      <c r="Z712" s="131"/>
      <c r="AA712" s="131"/>
      <c r="AB712" s="131"/>
      <c r="AC712" s="131"/>
      <c r="AD712" s="131"/>
    </row>
    <row r="713" spans="5:30">
      <c r="E713" s="129"/>
      <c r="F713" s="129"/>
      <c r="G713" s="129"/>
      <c r="H713" s="129"/>
      <c r="I713" s="129"/>
      <c r="J713" s="129"/>
      <c r="R713" s="131"/>
      <c r="S713" s="131"/>
      <c r="T713" s="131"/>
      <c r="U713" s="131"/>
      <c r="Z713" s="131"/>
      <c r="AA713" s="131"/>
      <c r="AB713" s="131"/>
      <c r="AC713" s="131"/>
      <c r="AD713" s="131"/>
    </row>
    <row r="714" spans="5:30">
      <c r="E714" s="129"/>
      <c r="F714" s="129"/>
      <c r="G714" s="129"/>
      <c r="H714" s="129"/>
      <c r="I714" s="129"/>
      <c r="J714" s="129"/>
      <c r="R714" s="131"/>
      <c r="S714" s="131"/>
      <c r="T714" s="131"/>
      <c r="U714" s="131"/>
      <c r="Z714" s="131"/>
      <c r="AA714" s="131"/>
      <c r="AB714" s="131"/>
      <c r="AC714" s="131"/>
      <c r="AD714" s="131"/>
    </row>
    <row r="715" spans="5:30">
      <c r="E715" s="129"/>
      <c r="F715" s="129"/>
      <c r="G715" s="129"/>
      <c r="H715" s="129"/>
      <c r="I715" s="129"/>
      <c r="J715" s="129"/>
      <c r="R715" s="131"/>
      <c r="S715" s="131"/>
      <c r="T715" s="131"/>
      <c r="U715" s="131"/>
      <c r="Z715" s="131"/>
      <c r="AA715" s="131"/>
      <c r="AB715" s="131"/>
      <c r="AC715" s="131"/>
      <c r="AD715" s="131"/>
    </row>
    <row r="716" spans="5:30">
      <c r="E716" s="129"/>
      <c r="F716" s="129"/>
      <c r="G716" s="129"/>
      <c r="H716" s="129"/>
      <c r="I716" s="129"/>
      <c r="J716" s="129"/>
      <c r="R716" s="131"/>
      <c r="S716" s="131"/>
      <c r="T716" s="131"/>
      <c r="U716" s="131"/>
      <c r="Z716" s="131"/>
      <c r="AA716" s="131"/>
      <c r="AB716" s="131"/>
      <c r="AC716" s="131"/>
      <c r="AD716" s="131"/>
    </row>
    <row r="717" spans="5:30">
      <c r="E717" s="129"/>
      <c r="F717" s="129"/>
      <c r="G717" s="129"/>
      <c r="H717" s="129"/>
      <c r="I717" s="129"/>
      <c r="J717" s="129"/>
      <c r="R717" s="131"/>
      <c r="S717" s="131"/>
      <c r="T717" s="131"/>
      <c r="U717" s="131"/>
      <c r="Z717" s="131"/>
      <c r="AA717" s="131"/>
      <c r="AB717" s="131"/>
      <c r="AC717" s="131"/>
      <c r="AD717" s="131"/>
    </row>
    <row r="718" spans="5:30">
      <c r="E718" s="129"/>
      <c r="F718" s="129"/>
      <c r="G718" s="129"/>
      <c r="H718" s="129"/>
      <c r="I718" s="129"/>
      <c r="J718" s="129"/>
      <c r="R718" s="131"/>
      <c r="S718" s="131"/>
      <c r="T718" s="131"/>
      <c r="U718" s="131"/>
      <c r="Z718" s="131"/>
      <c r="AA718" s="131"/>
      <c r="AB718" s="131"/>
      <c r="AC718" s="131"/>
      <c r="AD718" s="131"/>
    </row>
    <row r="719" spans="5:30">
      <c r="E719" s="129"/>
      <c r="F719" s="129"/>
      <c r="G719" s="129"/>
      <c r="H719" s="129"/>
      <c r="I719" s="129"/>
      <c r="J719" s="129"/>
      <c r="R719" s="131"/>
      <c r="S719" s="131"/>
      <c r="T719" s="131"/>
      <c r="U719" s="131"/>
      <c r="Z719" s="131"/>
      <c r="AA719" s="131"/>
      <c r="AB719" s="131"/>
      <c r="AC719" s="131"/>
      <c r="AD719" s="131"/>
    </row>
    <row r="720" spans="5:30">
      <c r="E720" s="129"/>
      <c r="F720" s="129"/>
      <c r="G720" s="129"/>
      <c r="H720" s="129"/>
      <c r="I720" s="129"/>
      <c r="J720" s="129"/>
      <c r="R720" s="131"/>
      <c r="S720" s="131"/>
      <c r="T720" s="131"/>
      <c r="U720" s="131"/>
      <c r="Z720" s="131"/>
      <c r="AA720" s="131"/>
      <c r="AB720" s="131"/>
      <c r="AC720" s="131"/>
      <c r="AD720" s="131"/>
    </row>
    <row r="721" spans="5:30">
      <c r="E721" s="129"/>
      <c r="F721" s="129"/>
      <c r="G721" s="129"/>
      <c r="H721" s="129"/>
      <c r="I721" s="129"/>
      <c r="J721" s="129"/>
      <c r="R721" s="131"/>
      <c r="S721" s="131"/>
      <c r="T721" s="131"/>
      <c r="U721" s="131"/>
      <c r="Z721" s="131"/>
      <c r="AA721" s="131"/>
      <c r="AB721" s="131"/>
      <c r="AC721" s="131"/>
      <c r="AD721" s="131"/>
    </row>
    <row r="722" spans="5:30">
      <c r="E722" s="129"/>
      <c r="F722" s="129"/>
      <c r="G722" s="129"/>
      <c r="H722" s="129"/>
      <c r="I722" s="129"/>
      <c r="J722" s="129"/>
      <c r="R722" s="131"/>
      <c r="S722" s="131"/>
      <c r="T722" s="131"/>
      <c r="U722" s="131"/>
      <c r="Z722" s="131"/>
      <c r="AA722" s="131"/>
      <c r="AB722" s="131"/>
      <c r="AC722" s="131"/>
      <c r="AD722" s="131"/>
    </row>
    <row r="723" spans="5:30">
      <c r="E723" s="129"/>
      <c r="F723" s="129"/>
      <c r="G723" s="129"/>
      <c r="H723" s="129"/>
      <c r="I723" s="129"/>
      <c r="J723" s="129"/>
      <c r="R723" s="131"/>
      <c r="S723" s="131"/>
      <c r="T723" s="131"/>
      <c r="U723" s="131"/>
      <c r="Z723" s="131"/>
      <c r="AA723" s="131"/>
      <c r="AB723" s="131"/>
      <c r="AC723" s="131"/>
      <c r="AD723" s="131"/>
    </row>
    <row r="724" spans="5:30">
      <c r="E724" s="129"/>
      <c r="F724" s="129"/>
      <c r="G724" s="129"/>
      <c r="H724" s="129"/>
      <c r="I724" s="129"/>
      <c r="J724" s="129"/>
      <c r="R724" s="131"/>
      <c r="S724" s="131"/>
      <c r="T724" s="131"/>
      <c r="U724" s="131"/>
      <c r="Z724" s="131"/>
      <c r="AA724" s="131"/>
      <c r="AB724" s="131"/>
      <c r="AC724" s="131"/>
      <c r="AD724" s="131"/>
    </row>
    <row r="725" spans="5:30">
      <c r="E725" s="129"/>
      <c r="F725" s="129"/>
      <c r="G725" s="129"/>
      <c r="H725" s="129"/>
      <c r="I725" s="129"/>
      <c r="J725" s="129"/>
      <c r="R725" s="131"/>
      <c r="S725" s="131"/>
      <c r="T725" s="131"/>
      <c r="U725" s="131"/>
      <c r="Z725" s="131"/>
      <c r="AA725" s="131"/>
      <c r="AB725" s="131"/>
      <c r="AC725" s="131"/>
      <c r="AD725" s="131"/>
    </row>
    <row r="726" spans="5:30">
      <c r="E726" s="129"/>
      <c r="F726" s="129"/>
      <c r="G726" s="129"/>
      <c r="H726" s="129"/>
      <c r="I726" s="129"/>
      <c r="J726" s="129"/>
      <c r="R726" s="131"/>
      <c r="S726" s="131"/>
      <c r="T726" s="131"/>
      <c r="U726" s="131"/>
      <c r="Z726" s="131"/>
      <c r="AA726" s="131"/>
      <c r="AB726" s="131"/>
      <c r="AC726" s="131"/>
      <c r="AD726" s="131"/>
    </row>
    <row r="727" spans="5:30">
      <c r="E727" s="129"/>
      <c r="F727" s="129"/>
      <c r="G727" s="129"/>
      <c r="H727" s="129"/>
      <c r="I727" s="129"/>
      <c r="J727" s="129"/>
      <c r="R727" s="131"/>
      <c r="S727" s="131"/>
      <c r="T727" s="131"/>
      <c r="U727" s="131"/>
      <c r="Z727" s="131"/>
      <c r="AA727" s="131"/>
      <c r="AB727" s="131"/>
      <c r="AC727" s="131"/>
      <c r="AD727" s="131"/>
    </row>
    <row r="728" spans="5:30">
      <c r="E728" s="129"/>
      <c r="F728" s="129"/>
      <c r="G728" s="129"/>
      <c r="H728" s="129"/>
      <c r="I728" s="129"/>
      <c r="J728" s="129"/>
      <c r="R728" s="131"/>
      <c r="S728" s="131"/>
      <c r="T728" s="131"/>
      <c r="U728" s="131"/>
      <c r="Z728" s="131"/>
      <c r="AA728" s="131"/>
      <c r="AB728" s="131"/>
      <c r="AC728" s="131"/>
      <c r="AD728" s="131"/>
    </row>
    <row r="729" spans="5:30">
      <c r="E729" s="129"/>
      <c r="F729" s="129"/>
      <c r="G729" s="129"/>
      <c r="H729" s="129"/>
      <c r="I729" s="129"/>
      <c r="J729" s="129"/>
      <c r="R729" s="131"/>
      <c r="S729" s="131"/>
      <c r="T729" s="131"/>
      <c r="U729" s="131"/>
      <c r="Z729" s="131"/>
      <c r="AA729" s="131"/>
      <c r="AB729" s="131"/>
      <c r="AC729" s="131"/>
      <c r="AD729" s="131"/>
    </row>
    <row r="730" spans="5:30">
      <c r="E730" s="129"/>
      <c r="F730" s="129"/>
      <c r="G730" s="129"/>
      <c r="H730" s="129"/>
      <c r="I730" s="129"/>
      <c r="J730" s="129"/>
      <c r="R730" s="131"/>
      <c r="S730" s="131"/>
      <c r="T730" s="131"/>
      <c r="U730" s="131"/>
      <c r="Z730" s="131"/>
      <c r="AA730" s="131"/>
      <c r="AB730" s="131"/>
      <c r="AC730" s="131"/>
      <c r="AD730" s="131"/>
    </row>
    <row r="731" spans="5:30">
      <c r="E731" s="129"/>
      <c r="F731" s="129"/>
      <c r="G731" s="129"/>
      <c r="H731" s="129"/>
      <c r="I731" s="129"/>
      <c r="J731" s="129"/>
      <c r="R731" s="131"/>
      <c r="S731" s="131"/>
      <c r="T731" s="131"/>
      <c r="U731" s="131"/>
      <c r="Z731" s="131"/>
      <c r="AA731" s="131"/>
      <c r="AB731" s="131"/>
      <c r="AC731" s="131"/>
      <c r="AD731" s="131"/>
    </row>
    <row r="732" spans="5:30">
      <c r="E732" s="129"/>
      <c r="F732" s="129"/>
      <c r="G732" s="129"/>
      <c r="H732" s="129"/>
      <c r="I732" s="129"/>
      <c r="J732" s="129"/>
      <c r="R732" s="131"/>
      <c r="S732" s="131"/>
      <c r="T732" s="131"/>
      <c r="U732" s="131"/>
      <c r="Z732" s="131"/>
      <c r="AA732" s="131"/>
      <c r="AB732" s="131"/>
      <c r="AC732" s="131"/>
      <c r="AD732" s="131"/>
    </row>
    <row r="733" spans="5:30">
      <c r="E733" s="129"/>
      <c r="F733" s="129"/>
      <c r="G733" s="129"/>
      <c r="H733" s="129"/>
      <c r="I733" s="129"/>
      <c r="J733" s="129"/>
      <c r="R733" s="131"/>
      <c r="S733" s="131"/>
      <c r="T733" s="131"/>
      <c r="U733" s="131"/>
      <c r="Z733" s="131"/>
      <c r="AA733" s="131"/>
      <c r="AB733" s="131"/>
      <c r="AC733" s="131"/>
      <c r="AD733" s="131"/>
    </row>
    <row r="734" spans="5:30">
      <c r="E734" s="129"/>
      <c r="F734" s="129"/>
      <c r="G734" s="129"/>
      <c r="H734" s="129"/>
      <c r="I734" s="129"/>
      <c r="J734" s="129"/>
      <c r="R734" s="131"/>
      <c r="S734" s="131"/>
      <c r="T734" s="131"/>
      <c r="U734" s="131"/>
      <c r="Z734" s="131"/>
      <c r="AA734" s="131"/>
      <c r="AB734" s="131"/>
      <c r="AC734" s="131"/>
      <c r="AD734" s="131"/>
    </row>
    <row r="735" spans="5:30">
      <c r="E735" s="129"/>
      <c r="F735" s="129"/>
      <c r="G735" s="129"/>
      <c r="H735" s="129"/>
      <c r="I735" s="129"/>
      <c r="J735" s="129"/>
      <c r="R735" s="131"/>
      <c r="S735" s="131"/>
      <c r="T735" s="131"/>
      <c r="U735" s="131"/>
      <c r="Z735" s="131"/>
      <c r="AA735" s="131"/>
      <c r="AB735" s="131"/>
      <c r="AC735" s="131"/>
      <c r="AD735" s="131"/>
    </row>
    <row r="736" spans="5:30">
      <c r="E736" s="129"/>
      <c r="F736" s="129"/>
      <c r="G736" s="129"/>
      <c r="H736" s="129"/>
      <c r="I736" s="129"/>
      <c r="J736" s="129"/>
      <c r="R736" s="131"/>
      <c r="S736" s="131"/>
      <c r="T736" s="131"/>
      <c r="U736" s="131"/>
      <c r="Z736" s="131"/>
      <c r="AA736" s="131"/>
      <c r="AB736" s="131"/>
      <c r="AC736" s="131"/>
      <c r="AD736" s="131"/>
    </row>
    <row r="737" spans="5:30">
      <c r="E737" s="129"/>
      <c r="F737" s="129"/>
      <c r="G737" s="129"/>
      <c r="H737" s="129"/>
      <c r="I737" s="129"/>
      <c r="J737" s="129"/>
      <c r="R737" s="131"/>
      <c r="S737" s="131"/>
      <c r="T737" s="131"/>
      <c r="U737" s="131"/>
      <c r="Z737" s="131"/>
      <c r="AA737" s="131"/>
      <c r="AB737" s="131"/>
      <c r="AC737" s="131"/>
      <c r="AD737" s="131"/>
    </row>
    <row r="738" spans="5:30">
      <c r="E738" s="129"/>
      <c r="F738" s="129"/>
      <c r="G738" s="129"/>
      <c r="H738" s="129"/>
      <c r="I738" s="129"/>
      <c r="J738" s="129"/>
      <c r="R738" s="131"/>
      <c r="S738" s="131"/>
      <c r="T738" s="131"/>
      <c r="U738" s="131"/>
      <c r="Z738" s="131"/>
      <c r="AA738" s="131"/>
      <c r="AB738" s="131"/>
      <c r="AC738" s="131"/>
      <c r="AD738" s="131"/>
    </row>
    <row r="739" spans="5:30">
      <c r="E739" s="129"/>
      <c r="F739" s="129"/>
      <c r="G739" s="129"/>
      <c r="H739" s="129"/>
      <c r="I739" s="129"/>
      <c r="J739" s="129"/>
      <c r="R739" s="131"/>
      <c r="S739" s="131"/>
      <c r="T739" s="131"/>
      <c r="U739" s="131"/>
      <c r="Z739" s="131"/>
      <c r="AA739" s="131"/>
      <c r="AB739" s="131"/>
      <c r="AC739" s="131"/>
      <c r="AD739" s="131"/>
    </row>
    <row r="740" spans="5:30">
      <c r="E740" s="129"/>
      <c r="F740" s="129"/>
      <c r="G740" s="129"/>
      <c r="H740" s="129"/>
      <c r="I740" s="129"/>
      <c r="J740" s="129"/>
      <c r="R740" s="131"/>
      <c r="S740" s="131"/>
      <c r="T740" s="131"/>
      <c r="U740" s="131"/>
      <c r="Z740" s="131"/>
      <c r="AA740" s="131"/>
      <c r="AB740" s="131"/>
      <c r="AC740" s="131"/>
      <c r="AD740" s="131"/>
    </row>
    <row r="741" spans="5:30">
      <c r="E741" s="129"/>
      <c r="F741" s="129"/>
      <c r="G741" s="129"/>
      <c r="H741" s="129"/>
      <c r="I741" s="129"/>
      <c r="J741" s="129"/>
      <c r="R741" s="131"/>
      <c r="S741" s="131"/>
      <c r="T741" s="131"/>
      <c r="U741" s="131"/>
      <c r="Z741" s="131"/>
      <c r="AA741" s="131"/>
      <c r="AB741" s="131"/>
      <c r="AC741" s="131"/>
      <c r="AD741" s="131"/>
    </row>
    <row r="742" spans="5:30">
      <c r="E742" s="129"/>
      <c r="F742" s="129"/>
      <c r="G742" s="129"/>
      <c r="H742" s="129"/>
      <c r="I742" s="129"/>
      <c r="J742" s="129"/>
      <c r="R742" s="131"/>
      <c r="S742" s="131"/>
      <c r="T742" s="131"/>
      <c r="U742" s="131"/>
      <c r="Z742" s="131"/>
      <c r="AA742" s="131"/>
      <c r="AB742" s="131"/>
      <c r="AC742" s="131"/>
      <c r="AD742" s="131"/>
    </row>
    <row r="743" spans="5:30">
      <c r="E743" s="129"/>
      <c r="F743" s="129"/>
      <c r="G743" s="129"/>
      <c r="H743" s="129"/>
      <c r="I743" s="129"/>
      <c r="J743" s="129"/>
      <c r="R743" s="131"/>
      <c r="S743" s="131"/>
      <c r="T743" s="131"/>
      <c r="U743" s="131"/>
      <c r="Z743" s="131"/>
      <c r="AA743" s="131"/>
      <c r="AB743" s="131"/>
      <c r="AC743" s="131"/>
      <c r="AD743" s="131"/>
    </row>
    <row r="744" spans="5:30">
      <c r="E744" s="129"/>
      <c r="F744" s="129"/>
      <c r="G744" s="129"/>
      <c r="H744" s="129"/>
      <c r="I744" s="129"/>
      <c r="J744" s="129"/>
      <c r="R744" s="131"/>
      <c r="S744" s="131"/>
      <c r="T744" s="131"/>
      <c r="U744" s="131"/>
      <c r="Z744" s="131"/>
      <c r="AA744" s="131"/>
      <c r="AB744" s="131"/>
      <c r="AC744" s="131"/>
      <c r="AD744" s="131"/>
    </row>
    <row r="745" spans="5:30">
      <c r="E745" s="129"/>
      <c r="F745" s="129"/>
      <c r="G745" s="129"/>
      <c r="H745" s="129"/>
      <c r="I745" s="129"/>
      <c r="J745" s="129"/>
      <c r="R745" s="131"/>
      <c r="S745" s="131"/>
      <c r="T745" s="131"/>
      <c r="U745" s="131"/>
      <c r="Z745" s="131"/>
      <c r="AA745" s="131"/>
      <c r="AB745" s="131"/>
      <c r="AC745" s="131"/>
      <c r="AD745" s="131"/>
    </row>
    <row r="746" spans="5:30">
      <c r="E746" s="129"/>
      <c r="F746" s="129"/>
      <c r="G746" s="129"/>
      <c r="H746" s="129"/>
      <c r="I746" s="129"/>
      <c r="J746" s="129"/>
      <c r="R746" s="131"/>
      <c r="S746" s="131"/>
      <c r="T746" s="131"/>
      <c r="U746" s="131"/>
      <c r="Z746" s="131"/>
      <c r="AA746" s="131"/>
      <c r="AB746" s="131"/>
      <c r="AC746" s="131"/>
      <c r="AD746" s="131"/>
    </row>
    <row r="747" spans="5:30">
      <c r="E747" s="129"/>
      <c r="F747" s="129"/>
      <c r="G747" s="129"/>
      <c r="H747" s="129"/>
      <c r="I747" s="129"/>
      <c r="J747" s="129"/>
      <c r="R747" s="131"/>
      <c r="S747" s="131"/>
      <c r="T747" s="131"/>
      <c r="U747" s="131"/>
      <c r="Z747" s="131"/>
      <c r="AA747" s="131"/>
      <c r="AB747" s="131"/>
      <c r="AC747" s="131"/>
      <c r="AD747" s="131"/>
    </row>
    <row r="748" spans="5:30">
      <c r="E748" s="129"/>
      <c r="F748" s="129"/>
      <c r="G748" s="129"/>
      <c r="H748" s="129"/>
      <c r="I748" s="129"/>
      <c r="J748" s="129"/>
      <c r="R748" s="131"/>
      <c r="S748" s="131"/>
      <c r="T748" s="131"/>
      <c r="U748" s="131"/>
      <c r="Z748" s="131"/>
      <c r="AA748" s="131"/>
      <c r="AB748" s="131"/>
      <c r="AC748" s="131"/>
      <c r="AD748" s="131"/>
    </row>
    <row r="749" spans="5:30">
      <c r="E749" s="129"/>
      <c r="F749" s="129"/>
      <c r="G749" s="129"/>
      <c r="H749" s="129"/>
      <c r="I749" s="129"/>
      <c r="J749" s="129"/>
      <c r="R749" s="131"/>
      <c r="S749" s="131"/>
      <c r="T749" s="131"/>
      <c r="U749" s="131"/>
      <c r="Z749" s="131"/>
      <c r="AA749" s="131"/>
      <c r="AB749" s="131"/>
      <c r="AC749" s="131"/>
      <c r="AD749" s="131"/>
    </row>
    <row r="750" spans="5:30">
      <c r="E750" s="129"/>
      <c r="F750" s="129"/>
      <c r="G750" s="129"/>
      <c r="H750" s="129"/>
      <c r="I750" s="129"/>
      <c r="J750" s="129"/>
      <c r="R750" s="131"/>
      <c r="S750" s="131"/>
      <c r="T750" s="131"/>
      <c r="U750" s="131"/>
      <c r="Z750" s="131"/>
      <c r="AA750" s="131"/>
      <c r="AB750" s="131"/>
      <c r="AC750" s="131"/>
      <c r="AD750" s="131"/>
    </row>
    <row r="751" spans="5:30">
      <c r="E751" s="129"/>
      <c r="F751" s="129"/>
      <c r="G751" s="129"/>
      <c r="H751" s="129"/>
      <c r="I751" s="129"/>
      <c r="J751" s="129"/>
      <c r="R751" s="131"/>
      <c r="S751" s="131"/>
      <c r="T751" s="131"/>
      <c r="U751" s="131"/>
      <c r="Z751" s="131"/>
      <c r="AA751" s="131"/>
      <c r="AB751" s="131"/>
      <c r="AC751" s="131"/>
      <c r="AD751" s="131"/>
    </row>
    <row r="752" spans="5:30">
      <c r="E752" s="129"/>
      <c r="F752" s="129"/>
      <c r="G752" s="129"/>
      <c r="H752" s="129"/>
      <c r="I752" s="129"/>
      <c r="J752" s="129"/>
      <c r="R752" s="131"/>
      <c r="S752" s="131"/>
      <c r="T752" s="131"/>
      <c r="U752" s="131"/>
      <c r="Z752" s="131"/>
      <c r="AA752" s="131"/>
      <c r="AB752" s="131"/>
      <c r="AC752" s="131"/>
      <c r="AD752" s="131"/>
    </row>
    <row r="753" spans="5:30">
      <c r="E753" s="129"/>
      <c r="F753" s="129"/>
      <c r="G753" s="129"/>
      <c r="H753" s="129"/>
      <c r="I753" s="129"/>
      <c r="J753" s="129"/>
      <c r="R753" s="131"/>
      <c r="S753" s="131"/>
      <c r="T753" s="131"/>
      <c r="U753" s="131"/>
      <c r="Z753" s="131"/>
      <c r="AA753" s="131"/>
      <c r="AB753" s="131"/>
      <c r="AC753" s="131"/>
      <c r="AD753" s="131"/>
    </row>
    <row r="754" spans="5:30">
      <c r="E754" s="129"/>
      <c r="F754" s="129"/>
      <c r="G754" s="129"/>
      <c r="H754" s="129"/>
      <c r="I754" s="129"/>
      <c r="J754" s="129"/>
      <c r="R754" s="131"/>
      <c r="S754" s="131"/>
      <c r="T754" s="131"/>
      <c r="U754" s="131"/>
      <c r="Z754" s="131"/>
      <c r="AA754" s="131"/>
      <c r="AB754" s="131"/>
      <c r="AC754" s="131"/>
      <c r="AD754" s="131"/>
    </row>
    <row r="755" spans="5:30">
      <c r="E755" s="129"/>
      <c r="F755" s="129"/>
      <c r="G755" s="129"/>
      <c r="H755" s="129"/>
      <c r="I755" s="129"/>
      <c r="J755" s="129"/>
      <c r="R755" s="131"/>
      <c r="S755" s="131"/>
      <c r="T755" s="131"/>
      <c r="U755" s="131"/>
      <c r="Z755" s="131"/>
      <c r="AA755" s="131"/>
      <c r="AB755" s="131"/>
      <c r="AC755" s="131"/>
      <c r="AD755" s="131"/>
    </row>
    <row r="756" spans="5:30">
      <c r="E756" s="129"/>
      <c r="F756" s="129"/>
      <c r="G756" s="129"/>
      <c r="H756" s="129"/>
      <c r="I756" s="129"/>
      <c r="J756" s="129"/>
      <c r="R756" s="131"/>
      <c r="S756" s="131"/>
      <c r="T756" s="131"/>
      <c r="U756" s="131"/>
      <c r="Z756" s="131"/>
      <c r="AA756" s="131"/>
      <c r="AB756" s="131"/>
      <c r="AC756" s="131"/>
      <c r="AD756" s="131"/>
    </row>
    <row r="757" spans="5:30">
      <c r="E757" s="129"/>
      <c r="F757" s="129"/>
      <c r="G757" s="129"/>
      <c r="H757" s="129"/>
      <c r="I757" s="129"/>
      <c r="J757" s="129"/>
      <c r="R757" s="131"/>
      <c r="S757" s="131"/>
      <c r="T757" s="131"/>
      <c r="U757" s="131"/>
      <c r="Z757" s="131"/>
      <c r="AA757" s="131"/>
      <c r="AB757" s="131"/>
      <c r="AC757" s="131"/>
      <c r="AD757" s="131"/>
    </row>
    <row r="758" spans="5:30">
      <c r="E758" s="129"/>
      <c r="F758" s="129"/>
      <c r="G758" s="129"/>
      <c r="H758" s="129"/>
      <c r="I758" s="129"/>
      <c r="J758" s="129"/>
      <c r="R758" s="131"/>
      <c r="S758" s="131"/>
      <c r="T758" s="131"/>
      <c r="U758" s="131"/>
      <c r="Z758" s="131"/>
      <c r="AA758" s="131"/>
      <c r="AB758" s="131"/>
      <c r="AC758" s="131"/>
      <c r="AD758" s="131"/>
    </row>
    <row r="759" spans="5:30">
      <c r="E759" s="129"/>
      <c r="F759" s="129"/>
      <c r="G759" s="129"/>
      <c r="H759" s="129"/>
      <c r="I759" s="129"/>
      <c r="J759" s="129"/>
      <c r="R759" s="131"/>
      <c r="S759" s="131"/>
      <c r="T759" s="131"/>
      <c r="U759" s="131"/>
      <c r="Z759" s="131"/>
      <c r="AA759" s="131"/>
      <c r="AB759" s="131"/>
      <c r="AC759" s="131"/>
      <c r="AD759" s="131"/>
    </row>
    <row r="760" spans="5:30">
      <c r="E760" s="129"/>
      <c r="F760" s="129"/>
      <c r="G760" s="129"/>
      <c r="H760" s="129"/>
      <c r="I760" s="129"/>
      <c r="J760" s="129"/>
      <c r="R760" s="131"/>
      <c r="S760" s="131"/>
      <c r="T760" s="131"/>
      <c r="U760" s="131"/>
      <c r="Z760" s="131"/>
      <c r="AA760" s="131"/>
      <c r="AB760" s="131"/>
      <c r="AC760" s="131"/>
      <c r="AD760" s="131"/>
    </row>
    <row r="761" spans="5:30">
      <c r="E761" s="129"/>
      <c r="F761" s="129"/>
      <c r="G761" s="129"/>
      <c r="H761" s="129"/>
      <c r="I761" s="129"/>
      <c r="J761" s="129"/>
      <c r="R761" s="131"/>
      <c r="S761" s="131"/>
      <c r="T761" s="131"/>
      <c r="U761" s="131"/>
      <c r="Z761" s="131"/>
      <c r="AA761" s="131"/>
      <c r="AB761" s="131"/>
      <c r="AC761" s="131"/>
      <c r="AD761" s="131"/>
    </row>
    <row r="762" spans="5:30">
      <c r="E762" s="129"/>
      <c r="F762" s="129"/>
      <c r="G762" s="129"/>
      <c r="H762" s="129"/>
      <c r="I762" s="129"/>
      <c r="J762" s="129"/>
      <c r="R762" s="131"/>
      <c r="S762" s="131"/>
      <c r="T762" s="131"/>
      <c r="U762" s="131"/>
      <c r="Z762" s="131"/>
      <c r="AA762" s="131"/>
      <c r="AB762" s="131"/>
      <c r="AC762" s="131"/>
      <c r="AD762" s="131"/>
    </row>
    <row r="763" spans="5:30">
      <c r="E763" s="129"/>
      <c r="F763" s="129"/>
      <c r="G763" s="129"/>
      <c r="H763" s="129"/>
      <c r="I763" s="129"/>
      <c r="J763" s="129"/>
      <c r="R763" s="131"/>
      <c r="S763" s="131"/>
      <c r="T763" s="131"/>
      <c r="U763" s="131"/>
      <c r="Z763" s="131"/>
      <c r="AA763" s="131"/>
      <c r="AB763" s="131"/>
      <c r="AC763" s="131"/>
      <c r="AD763" s="131"/>
    </row>
    <row r="764" spans="5:30">
      <c r="E764" s="129"/>
      <c r="F764" s="129"/>
      <c r="G764" s="129"/>
      <c r="H764" s="129"/>
      <c r="I764" s="129"/>
      <c r="J764" s="129"/>
      <c r="R764" s="131"/>
      <c r="S764" s="131"/>
      <c r="T764" s="131"/>
      <c r="U764" s="131"/>
      <c r="Z764" s="131"/>
      <c r="AA764" s="131"/>
      <c r="AB764" s="131"/>
      <c r="AC764" s="131"/>
      <c r="AD764" s="131"/>
    </row>
    <row r="765" spans="5:30">
      <c r="E765" s="129"/>
      <c r="F765" s="129"/>
      <c r="G765" s="129"/>
      <c r="H765" s="129"/>
      <c r="I765" s="129"/>
      <c r="J765" s="129"/>
      <c r="R765" s="131"/>
      <c r="S765" s="131"/>
      <c r="T765" s="131"/>
      <c r="U765" s="131"/>
      <c r="Z765" s="131"/>
      <c r="AA765" s="131"/>
      <c r="AB765" s="131"/>
      <c r="AC765" s="131"/>
      <c r="AD765" s="131"/>
    </row>
    <row r="766" spans="5:30">
      <c r="E766" s="129"/>
      <c r="F766" s="129"/>
      <c r="G766" s="129"/>
      <c r="H766" s="129"/>
      <c r="I766" s="129"/>
      <c r="J766" s="129"/>
      <c r="R766" s="131"/>
      <c r="S766" s="131"/>
      <c r="T766" s="131"/>
      <c r="U766" s="131"/>
      <c r="Z766" s="131"/>
      <c r="AA766" s="131"/>
      <c r="AB766" s="131"/>
      <c r="AC766" s="131"/>
      <c r="AD766" s="131"/>
    </row>
    <row r="767" spans="5:30">
      <c r="E767" s="129"/>
      <c r="F767" s="129"/>
      <c r="G767" s="129"/>
      <c r="H767" s="129"/>
      <c r="I767" s="129"/>
      <c r="J767" s="129"/>
      <c r="R767" s="131"/>
      <c r="S767" s="131"/>
      <c r="T767" s="131"/>
      <c r="U767" s="131"/>
      <c r="Z767" s="131"/>
      <c r="AA767" s="131"/>
      <c r="AB767" s="131"/>
      <c r="AC767" s="131"/>
      <c r="AD767" s="131"/>
    </row>
    <row r="768" spans="5:30">
      <c r="E768" s="129"/>
      <c r="F768" s="129"/>
      <c r="G768" s="129"/>
      <c r="H768" s="129"/>
      <c r="I768" s="129"/>
      <c r="J768" s="129"/>
      <c r="R768" s="131"/>
      <c r="S768" s="131"/>
      <c r="T768" s="131"/>
      <c r="U768" s="131"/>
      <c r="Z768" s="131"/>
      <c r="AA768" s="131"/>
      <c r="AB768" s="131"/>
      <c r="AC768" s="131"/>
      <c r="AD768" s="131"/>
    </row>
    <row r="769" spans="5:30">
      <c r="E769" s="129"/>
      <c r="F769" s="129"/>
      <c r="G769" s="129"/>
      <c r="H769" s="129"/>
      <c r="I769" s="129"/>
      <c r="J769" s="129"/>
      <c r="R769" s="131"/>
      <c r="S769" s="131"/>
      <c r="T769" s="131"/>
      <c r="U769" s="131"/>
      <c r="Z769" s="131"/>
      <c r="AA769" s="131"/>
      <c r="AB769" s="131"/>
      <c r="AC769" s="131"/>
      <c r="AD769" s="131"/>
    </row>
    <row r="770" spans="5:30">
      <c r="E770" s="129"/>
      <c r="F770" s="129"/>
      <c r="G770" s="129"/>
      <c r="H770" s="129"/>
      <c r="I770" s="129"/>
      <c r="J770" s="129"/>
      <c r="R770" s="131"/>
      <c r="S770" s="131"/>
      <c r="T770" s="131"/>
      <c r="U770" s="131"/>
      <c r="Z770" s="131"/>
      <c r="AA770" s="131"/>
      <c r="AB770" s="131"/>
      <c r="AC770" s="131"/>
      <c r="AD770" s="131"/>
    </row>
    <row r="771" spans="5:30">
      <c r="E771" s="129"/>
      <c r="F771" s="129"/>
      <c r="G771" s="129"/>
      <c r="H771" s="129"/>
      <c r="I771" s="129"/>
      <c r="J771" s="129"/>
      <c r="R771" s="131"/>
      <c r="S771" s="131"/>
      <c r="T771" s="131"/>
      <c r="U771" s="131"/>
      <c r="Z771" s="131"/>
      <c r="AA771" s="131"/>
      <c r="AB771" s="131"/>
      <c r="AC771" s="131"/>
      <c r="AD771" s="131"/>
    </row>
    <row r="772" spans="5:30">
      <c r="E772" s="129"/>
      <c r="F772" s="129"/>
      <c r="G772" s="129"/>
      <c r="H772" s="129"/>
      <c r="I772" s="129"/>
      <c r="J772" s="129"/>
      <c r="R772" s="131"/>
      <c r="S772" s="131"/>
      <c r="T772" s="131"/>
      <c r="U772" s="131"/>
      <c r="Z772" s="131"/>
      <c r="AA772" s="131"/>
      <c r="AB772" s="131"/>
      <c r="AC772" s="131"/>
      <c r="AD772" s="131"/>
    </row>
    <row r="773" spans="5:30">
      <c r="E773" s="129"/>
      <c r="F773" s="129"/>
      <c r="G773" s="129"/>
      <c r="H773" s="129"/>
      <c r="I773" s="129"/>
      <c r="J773" s="129"/>
      <c r="R773" s="131"/>
      <c r="S773" s="131"/>
      <c r="T773" s="131"/>
      <c r="U773" s="131"/>
      <c r="Z773" s="131"/>
      <c r="AA773" s="131"/>
      <c r="AB773" s="131"/>
      <c r="AC773" s="131"/>
      <c r="AD773" s="131"/>
    </row>
    <row r="774" spans="5:30">
      <c r="E774" s="129"/>
      <c r="F774" s="129"/>
      <c r="G774" s="129"/>
      <c r="H774" s="129"/>
      <c r="I774" s="129"/>
      <c r="J774" s="129"/>
      <c r="R774" s="131"/>
      <c r="S774" s="131"/>
      <c r="T774" s="131"/>
      <c r="U774" s="131"/>
      <c r="Z774" s="131"/>
      <c r="AA774" s="131"/>
      <c r="AB774" s="131"/>
      <c r="AC774" s="131"/>
      <c r="AD774" s="131"/>
    </row>
    <row r="775" spans="5:30">
      <c r="E775" s="129"/>
      <c r="F775" s="129"/>
      <c r="G775" s="129"/>
      <c r="H775" s="129"/>
      <c r="I775" s="129"/>
      <c r="J775" s="129"/>
      <c r="R775" s="131"/>
      <c r="S775" s="131"/>
      <c r="T775" s="131"/>
      <c r="U775" s="131"/>
      <c r="Z775" s="131"/>
      <c r="AA775" s="131"/>
      <c r="AB775" s="131"/>
      <c r="AC775" s="131"/>
      <c r="AD775" s="131"/>
    </row>
    <row r="776" spans="5:30">
      <c r="E776" s="129"/>
      <c r="F776" s="129"/>
      <c r="G776" s="129"/>
      <c r="H776" s="129"/>
      <c r="I776" s="129"/>
      <c r="J776" s="129"/>
      <c r="R776" s="131"/>
      <c r="S776" s="131"/>
      <c r="T776" s="131"/>
      <c r="U776" s="131"/>
      <c r="Z776" s="131"/>
      <c r="AA776" s="131"/>
      <c r="AB776" s="131"/>
      <c r="AC776" s="131"/>
      <c r="AD776" s="131"/>
    </row>
    <row r="777" spans="5:30">
      <c r="E777" s="129"/>
      <c r="F777" s="129"/>
      <c r="G777" s="129"/>
      <c r="H777" s="129"/>
      <c r="I777" s="129"/>
      <c r="J777" s="129"/>
      <c r="R777" s="131"/>
      <c r="S777" s="131"/>
      <c r="T777" s="131"/>
      <c r="U777" s="131"/>
      <c r="Z777" s="131"/>
      <c r="AA777" s="131"/>
      <c r="AB777" s="131"/>
      <c r="AC777" s="131"/>
      <c r="AD777" s="131"/>
    </row>
    <row r="778" spans="5:30">
      <c r="E778" s="129"/>
      <c r="F778" s="129"/>
      <c r="G778" s="129"/>
      <c r="H778" s="129"/>
      <c r="I778" s="129"/>
      <c r="J778" s="129"/>
      <c r="R778" s="131"/>
      <c r="S778" s="131"/>
      <c r="T778" s="131"/>
      <c r="U778" s="131"/>
      <c r="Z778" s="131"/>
      <c r="AA778" s="131"/>
      <c r="AB778" s="131"/>
      <c r="AC778" s="131"/>
      <c r="AD778" s="131"/>
    </row>
    <row r="779" spans="5:30">
      <c r="E779" s="129"/>
      <c r="F779" s="129"/>
      <c r="G779" s="129"/>
      <c r="H779" s="129"/>
      <c r="I779" s="129"/>
      <c r="J779" s="129"/>
      <c r="R779" s="131"/>
      <c r="S779" s="131"/>
      <c r="T779" s="131"/>
      <c r="U779" s="131"/>
      <c r="Z779" s="131"/>
      <c r="AA779" s="131"/>
      <c r="AB779" s="131"/>
      <c r="AC779" s="131"/>
      <c r="AD779" s="131"/>
    </row>
    <row r="780" spans="5:30">
      <c r="E780" s="129"/>
      <c r="F780" s="129"/>
      <c r="G780" s="129"/>
      <c r="H780" s="129"/>
      <c r="I780" s="129"/>
      <c r="J780" s="129"/>
      <c r="R780" s="131"/>
      <c r="S780" s="131"/>
      <c r="T780" s="131"/>
      <c r="U780" s="131"/>
      <c r="Z780" s="131"/>
      <c r="AA780" s="131"/>
      <c r="AB780" s="131"/>
      <c r="AC780" s="131"/>
      <c r="AD780" s="131"/>
    </row>
    <row r="781" spans="5:30">
      <c r="E781" s="129"/>
      <c r="F781" s="129"/>
      <c r="G781" s="129"/>
      <c r="H781" s="129"/>
      <c r="I781" s="129"/>
      <c r="J781" s="129"/>
      <c r="R781" s="131"/>
      <c r="S781" s="131"/>
      <c r="T781" s="131"/>
      <c r="U781" s="131"/>
      <c r="Z781" s="131"/>
      <c r="AA781" s="131"/>
      <c r="AB781" s="131"/>
      <c r="AC781" s="131"/>
      <c r="AD781" s="131"/>
    </row>
    <row r="782" spans="5:30">
      <c r="E782" s="129"/>
      <c r="F782" s="129"/>
      <c r="G782" s="129"/>
      <c r="H782" s="129"/>
      <c r="I782" s="129"/>
      <c r="J782" s="129"/>
      <c r="R782" s="131"/>
      <c r="S782" s="131"/>
      <c r="T782" s="131"/>
      <c r="U782" s="131"/>
      <c r="Z782" s="131"/>
      <c r="AA782" s="131"/>
      <c r="AB782" s="131"/>
      <c r="AC782" s="131"/>
      <c r="AD782" s="131"/>
    </row>
    <row r="783" spans="5:30">
      <c r="E783" s="129"/>
      <c r="F783" s="129"/>
      <c r="G783" s="129"/>
      <c r="H783" s="129"/>
      <c r="I783" s="129"/>
      <c r="J783" s="129"/>
      <c r="R783" s="131"/>
      <c r="S783" s="131"/>
      <c r="T783" s="131"/>
      <c r="U783" s="131"/>
      <c r="Z783" s="131"/>
      <c r="AA783" s="131"/>
      <c r="AB783" s="131"/>
      <c r="AC783" s="131"/>
      <c r="AD783" s="131"/>
    </row>
    <row r="784" spans="5:30">
      <c r="E784" s="129"/>
      <c r="F784" s="129"/>
      <c r="G784" s="129"/>
      <c r="H784" s="129"/>
      <c r="I784" s="129"/>
      <c r="J784" s="129"/>
      <c r="R784" s="131"/>
      <c r="S784" s="131"/>
      <c r="T784" s="131"/>
      <c r="U784" s="131"/>
      <c r="Z784" s="131"/>
      <c r="AA784" s="131"/>
      <c r="AB784" s="131"/>
      <c r="AC784" s="131"/>
      <c r="AD784" s="131"/>
    </row>
    <row r="785" spans="5:30">
      <c r="E785" s="129"/>
      <c r="F785" s="129"/>
      <c r="G785" s="129"/>
      <c r="H785" s="129"/>
      <c r="I785" s="129"/>
      <c r="J785" s="129"/>
      <c r="R785" s="131"/>
      <c r="S785" s="131"/>
      <c r="T785" s="131"/>
      <c r="U785" s="131"/>
      <c r="Z785" s="131"/>
      <c r="AA785" s="131"/>
      <c r="AB785" s="131"/>
      <c r="AC785" s="131"/>
      <c r="AD785" s="131"/>
    </row>
    <row r="786" spans="5:30">
      <c r="E786" s="129"/>
      <c r="F786" s="129"/>
      <c r="G786" s="129"/>
      <c r="H786" s="129"/>
      <c r="I786" s="129"/>
      <c r="J786" s="129"/>
      <c r="R786" s="131"/>
      <c r="S786" s="131"/>
      <c r="T786" s="131"/>
      <c r="U786" s="131"/>
      <c r="Z786" s="131"/>
      <c r="AA786" s="131"/>
      <c r="AB786" s="131"/>
      <c r="AC786" s="131"/>
      <c r="AD786" s="131"/>
    </row>
    <row r="787" spans="5:30">
      <c r="E787" s="129"/>
      <c r="F787" s="129"/>
      <c r="G787" s="129"/>
      <c r="H787" s="129"/>
      <c r="I787" s="129"/>
      <c r="J787" s="129"/>
      <c r="R787" s="131"/>
      <c r="S787" s="131"/>
      <c r="T787" s="131"/>
      <c r="U787" s="131"/>
      <c r="Z787" s="131"/>
      <c r="AA787" s="131"/>
      <c r="AB787" s="131"/>
      <c r="AC787" s="131"/>
      <c r="AD787" s="131"/>
    </row>
    <row r="788" spans="5:30">
      <c r="E788" s="129"/>
      <c r="F788" s="129"/>
      <c r="G788" s="129"/>
      <c r="H788" s="129"/>
      <c r="I788" s="129"/>
      <c r="J788" s="129"/>
      <c r="R788" s="131"/>
      <c r="S788" s="131"/>
      <c r="T788" s="131"/>
      <c r="U788" s="131"/>
      <c r="Z788" s="131"/>
      <c r="AA788" s="131"/>
      <c r="AB788" s="131"/>
      <c r="AC788" s="131"/>
      <c r="AD788" s="131"/>
    </row>
    <row r="789" spans="5:30">
      <c r="E789" s="129"/>
      <c r="F789" s="129"/>
      <c r="G789" s="129"/>
      <c r="H789" s="129"/>
      <c r="I789" s="129"/>
      <c r="J789" s="129"/>
      <c r="R789" s="131"/>
      <c r="S789" s="131"/>
      <c r="T789" s="131"/>
      <c r="U789" s="131"/>
      <c r="Z789" s="131"/>
      <c r="AA789" s="131"/>
      <c r="AB789" s="131"/>
      <c r="AC789" s="131"/>
      <c r="AD789" s="131"/>
    </row>
    <row r="790" spans="5:30">
      <c r="E790" s="129"/>
      <c r="F790" s="129"/>
      <c r="G790" s="129"/>
      <c r="H790" s="129"/>
      <c r="I790" s="129"/>
      <c r="J790" s="129"/>
      <c r="R790" s="131"/>
      <c r="S790" s="131"/>
      <c r="T790" s="131"/>
      <c r="U790" s="131"/>
      <c r="Z790" s="131"/>
      <c r="AA790" s="131"/>
      <c r="AB790" s="131"/>
      <c r="AC790" s="131"/>
      <c r="AD790" s="131"/>
    </row>
    <row r="791" spans="5:30">
      <c r="E791" s="129"/>
      <c r="F791" s="129"/>
      <c r="G791" s="129"/>
      <c r="H791" s="129"/>
      <c r="I791" s="129"/>
      <c r="J791" s="129"/>
      <c r="R791" s="131"/>
      <c r="S791" s="131"/>
      <c r="T791" s="131"/>
      <c r="U791" s="131"/>
      <c r="Z791" s="131"/>
      <c r="AA791" s="131"/>
      <c r="AB791" s="131"/>
      <c r="AC791" s="131"/>
      <c r="AD791" s="131"/>
    </row>
    <row r="792" spans="5:30">
      <c r="E792" s="129"/>
      <c r="F792" s="129"/>
      <c r="G792" s="129"/>
      <c r="H792" s="129"/>
      <c r="I792" s="129"/>
      <c r="J792" s="129"/>
      <c r="R792" s="131"/>
      <c r="S792" s="131"/>
      <c r="T792" s="131"/>
      <c r="U792" s="131"/>
      <c r="Z792" s="131"/>
      <c r="AA792" s="131"/>
      <c r="AB792" s="131"/>
      <c r="AC792" s="131"/>
      <c r="AD792" s="131"/>
    </row>
    <row r="793" spans="5:30">
      <c r="E793" s="129"/>
      <c r="F793" s="129"/>
      <c r="G793" s="129"/>
      <c r="H793" s="129"/>
      <c r="I793" s="129"/>
      <c r="J793" s="129"/>
      <c r="R793" s="131"/>
      <c r="S793" s="131"/>
      <c r="T793" s="131"/>
      <c r="U793" s="131"/>
      <c r="Z793" s="131"/>
      <c r="AA793" s="131"/>
      <c r="AB793" s="131"/>
      <c r="AC793" s="131"/>
      <c r="AD793" s="131"/>
    </row>
    <row r="794" spans="5:30">
      <c r="E794" s="129"/>
      <c r="F794" s="129"/>
      <c r="G794" s="129"/>
      <c r="H794" s="129"/>
      <c r="I794" s="129"/>
      <c r="J794" s="129"/>
      <c r="R794" s="131"/>
      <c r="S794" s="131"/>
      <c r="T794" s="131"/>
      <c r="U794" s="131"/>
      <c r="Z794" s="131"/>
      <c r="AA794" s="131"/>
      <c r="AB794" s="131"/>
      <c r="AC794" s="131"/>
      <c r="AD794" s="131"/>
    </row>
    <row r="795" spans="5:30">
      <c r="E795" s="129"/>
      <c r="F795" s="129"/>
      <c r="G795" s="129"/>
      <c r="H795" s="129"/>
      <c r="I795" s="129"/>
      <c r="J795" s="129"/>
      <c r="R795" s="131"/>
      <c r="S795" s="131"/>
      <c r="T795" s="131"/>
      <c r="U795" s="131"/>
      <c r="Z795" s="131"/>
      <c r="AA795" s="131"/>
      <c r="AB795" s="131"/>
      <c r="AC795" s="131"/>
      <c r="AD795" s="131"/>
    </row>
    <row r="796" spans="5:30">
      <c r="E796" s="129"/>
      <c r="F796" s="129"/>
      <c r="G796" s="129"/>
      <c r="H796" s="129"/>
      <c r="I796" s="129"/>
      <c r="J796" s="129"/>
      <c r="R796" s="131"/>
      <c r="S796" s="131"/>
      <c r="T796" s="131"/>
      <c r="U796" s="131"/>
      <c r="Z796" s="131"/>
      <c r="AA796" s="131"/>
      <c r="AB796" s="131"/>
      <c r="AC796" s="131"/>
      <c r="AD796" s="131"/>
    </row>
    <row r="797" spans="5:30">
      <c r="E797" s="129"/>
      <c r="F797" s="129"/>
      <c r="G797" s="129"/>
      <c r="H797" s="129"/>
      <c r="I797" s="129"/>
      <c r="J797" s="129"/>
      <c r="R797" s="131"/>
      <c r="S797" s="131"/>
      <c r="T797" s="131"/>
      <c r="U797" s="131"/>
      <c r="Z797" s="131"/>
      <c r="AA797" s="131"/>
      <c r="AB797" s="131"/>
      <c r="AC797" s="131"/>
      <c r="AD797" s="131"/>
    </row>
    <row r="798" spans="5:30">
      <c r="E798" s="129"/>
      <c r="F798" s="129"/>
      <c r="G798" s="129"/>
      <c r="H798" s="129"/>
      <c r="I798" s="129"/>
      <c r="J798" s="129"/>
      <c r="R798" s="131"/>
      <c r="S798" s="131"/>
      <c r="T798" s="131"/>
      <c r="U798" s="131"/>
      <c r="Z798" s="131"/>
      <c r="AA798" s="131"/>
      <c r="AB798" s="131"/>
      <c r="AC798" s="131"/>
      <c r="AD798" s="131"/>
    </row>
    <row r="799" spans="5:30">
      <c r="E799" s="129"/>
      <c r="F799" s="129"/>
      <c r="G799" s="129"/>
      <c r="H799" s="129"/>
      <c r="I799" s="129"/>
      <c r="J799" s="129"/>
      <c r="R799" s="131"/>
      <c r="S799" s="131"/>
      <c r="T799" s="131"/>
      <c r="U799" s="131"/>
      <c r="Z799" s="131"/>
      <c r="AA799" s="131"/>
      <c r="AB799" s="131"/>
      <c r="AC799" s="131"/>
      <c r="AD799" s="131"/>
    </row>
    <row r="800" spans="5:30">
      <c r="E800" s="129"/>
      <c r="F800" s="129"/>
      <c r="G800" s="129"/>
      <c r="H800" s="129"/>
      <c r="I800" s="129"/>
      <c r="J800" s="129"/>
      <c r="R800" s="131"/>
      <c r="S800" s="131"/>
      <c r="T800" s="131"/>
      <c r="U800" s="131"/>
      <c r="Z800" s="131"/>
      <c r="AA800" s="131"/>
      <c r="AB800" s="131"/>
      <c r="AC800" s="131"/>
      <c r="AD800" s="131"/>
    </row>
    <row r="801" spans="5:30">
      <c r="E801" s="129"/>
      <c r="F801" s="129"/>
      <c r="G801" s="129"/>
      <c r="H801" s="129"/>
      <c r="I801" s="129"/>
      <c r="J801" s="129"/>
      <c r="R801" s="131"/>
      <c r="S801" s="131"/>
      <c r="T801" s="131"/>
      <c r="U801" s="131"/>
      <c r="Z801" s="131"/>
      <c r="AA801" s="131"/>
      <c r="AB801" s="131"/>
      <c r="AC801" s="131"/>
      <c r="AD801" s="131"/>
    </row>
    <row r="802" spans="5:30">
      <c r="E802" s="129"/>
      <c r="F802" s="129"/>
      <c r="G802" s="129"/>
      <c r="H802" s="129"/>
      <c r="I802" s="129"/>
      <c r="J802" s="129"/>
      <c r="R802" s="131"/>
      <c r="S802" s="131"/>
      <c r="T802" s="131"/>
      <c r="U802" s="131"/>
      <c r="Z802" s="131"/>
      <c r="AA802" s="131"/>
      <c r="AB802" s="131"/>
      <c r="AC802" s="131"/>
      <c r="AD802" s="131"/>
    </row>
    <row r="803" spans="5:30">
      <c r="E803" s="129"/>
      <c r="F803" s="129"/>
      <c r="G803" s="129"/>
      <c r="H803" s="129"/>
      <c r="I803" s="129"/>
      <c r="J803" s="129"/>
      <c r="R803" s="131"/>
      <c r="S803" s="131"/>
      <c r="T803" s="131"/>
      <c r="U803" s="131"/>
      <c r="Z803" s="131"/>
      <c r="AA803" s="131"/>
      <c r="AB803" s="131"/>
      <c r="AC803" s="131"/>
      <c r="AD803" s="131"/>
    </row>
    <row r="804" spans="5:30">
      <c r="E804" s="129"/>
      <c r="F804" s="129"/>
      <c r="G804" s="129"/>
      <c r="H804" s="129"/>
      <c r="I804" s="129"/>
      <c r="J804" s="129"/>
      <c r="R804" s="131"/>
      <c r="S804" s="131"/>
      <c r="T804" s="131"/>
      <c r="U804" s="131"/>
      <c r="Z804" s="131"/>
      <c r="AA804" s="131"/>
      <c r="AB804" s="131"/>
      <c r="AC804" s="131"/>
      <c r="AD804" s="131"/>
    </row>
    <row r="805" spans="5:30">
      <c r="E805" s="129"/>
      <c r="F805" s="129"/>
      <c r="G805" s="129"/>
      <c r="H805" s="129"/>
      <c r="I805" s="129"/>
      <c r="J805" s="129"/>
      <c r="R805" s="131"/>
      <c r="S805" s="131"/>
      <c r="T805" s="131"/>
      <c r="U805" s="131"/>
      <c r="Z805" s="131"/>
      <c r="AA805" s="131"/>
      <c r="AB805" s="131"/>
      <c r="AC805" s="131"/>
      <c r="AD805" s="131"/>
    </row>
    <row r="806" spans="5:30">
      <c r="E806" s="129"/>
      <c r="F806" s="129"/>
      <c r="G806" s="129"/>
      <c r="H806" s="129"/>
      <c r="I806" s="129"/>
      <c r="J806" s="129"/>
      <c r="R806" s="131"/>
      <c r="S806" s="131"/>
      <c r="T806" s="131"/>
      <c r="U806" s="131"/>
      <c r="Z806" s="131"/>
      <c r="AA806" s="131"/>
      <c r="AB806" s="131"/>
      <c r="AC806" s="131"/>
      <c r="AD806" s="131"/>
    </row>
    <row r="807" spans="5:30">
      <c r="E807" s="129"/>
      <c r="F807" s="129"/>
      <c r="G807" s="129"/>
      <c r="H807" s="129"/>
      <c r="I807" s="129"/>
      <c r="J807" s="129"/>
      <c r="R807" s="131"/>
      <c r="S807" s="131"/>
      <c r="T807" s="131"/>
      <c r="U807" s="131"/>
      <c r="Z807" s="131"/>
      <c r="AA807" s="131"/>
      <c r="AB807" s="131"/>
      <c r="AC807" s="131"/>
      <c r="AD807" s="131"/>
    </row>
    <row r="808" spans="5:30">
      <c r="E808" s="129"/>
      <c r="F808" s="129"/>
      <c r="G808" s="129"/>
      <c r="H808" s="129"/>
      <c r="I808" s="129"/>
      <c r="J808" s="129"/>
      <c r="R808" s="131"/>
      <c r="S808" s="131"/>
      <c r="T808" s="131"/>
      <c r="U808" s="131"/>
      <c r="Z808" s="131"/>
      <c r="AA808" s="131"/>
      <c r="AB808" s="131"/>
      <c r="AC808" s="131"/>
      <c r="AD808" s="131"/>
    </row>
    <row r="809" spans="5:30">
      <c r="E809" s="129"/>
      <c r="F809" s="129"/>
      <c r="G809" s="129"/>
      <c r="H809" s="129"/>
      <c r="I809" s="129"/>
      <c r="J809" s="129"/>
      <c r="R809" s="131"/>
      <c r="S809" s="131"/>
      <c r="T809" s="131"/>
      <c r="U809" s="131"/>
      <c r="Z809" s="131"/>
      <c r="AA809" s="131"/>
      <c r="AB809" s="131"/>
      <c r="AC809" s="131"/>
      <c r="AD809" s="131"/>
    </row>
    <row r="810" spans="5:30">
      <c r="E810" s="129"/>
      <c r="F810" s="129"/>
      <c r="G810" s="129"/>
      <c r="H810" s="129"/>
      <c r="I810" s="129"/>
      <c r="J810" s="129"/>
      <c r="R810" s="131"/>
      <c r="S810" s="131"/>
      <c r="T810" s="131"/>
      <c r="U810" s="131"/>
      <c r="Z810" s="131"/>
      <c r="AA810" s="131"/>
      <c r="AB810" s="131"/>
      <c r="AC810" s="131"/>
      <c r="AD810" s="131"/>
    </row>
    <row r="811" spans="5:30">
      <c r="E811" s="129"/>
      <c r="F811" s="129"/>
      <c r="G811" s="129"/>
      <c r="H811" s="129"/>
      <c r="I811" s="129"/>
      <c r="J811" s="129"/>
      <c r="R811" s="131"/>
      <c r="S811" s="131"/>
      <c r="T811" s="131"/>
      <c r="U811" s="131"/>
      <c r="Z811" s="131"/>
      <c r="AA811" s="131"/>
      <c r="AB811" s="131"/>
      <c r="AC811" s="131"/>
      <c r="AD811" s="131"/>
    </row>
    <row r="812" spans="5:30">
      <c r="E812" s="129"/>
      <c r="F812" s="129"/>
      <c r="G812" s="129"/>
      <c r="H812" s="129"/>
      <c r="I812" s="129"/>
      <c r="J812" s="129"/>
      <c r="R812" s="131"/>
      <c r="S812" s="131"/>
      <c r="T812" s="131"/>
      <c r="U812" s="131"/>
      <c r="Z812" s="131"/>
      <c r="AA812" s="131"/>
      <c r="AB812" s="131"/>
      <c r="AC812" s="131"/>
      <c r="AD812" s="131"/>
    </row>
    <row r="813" spans="5:30">
      <c r="E813" s="129"/>
      <c r="F813" s="129"/>
      <c r="G813" s="129"/>
      <c r="H813" s="129"/>
      <c r="I813" s="129"/>
      <c r="J813" s="129"/>
      <c r="R813" s="131"/>
      <c r="S813" s="131"/>
      <c r="T813" s="131"/>
      <c r="U813" s="131"/>
      <c r="Z813" s="131"/>
      <c r="AA813" s="131"/>
      <c r="AB813" s="131"/>
      <c r="AC813" s="131"/>
      <c r="AD813" s="131"/>
    </row>
    <row r="814" spans="5:30">
      <c r="E814" s="129"/>
      <c r="F814" s="129"/>
      <c r="G814" s="129"/>
      <c r="H814" s="129"/>
      <c r="I814" s="129"/>
      <c r="J814" s="129"/>
      <c r="R814" s="131"/>
      <c r="S814" s="131"/>
      <c r="T814" s="131"/>
      <c r="U814" s="131"/>
      <c r="Z814" s="131"/>
      <c r="AA814" s="131"/>
      <c r="AB814" s="131"/>
      <c r="AC814" s="131"/>
      <c r="AD814" s="131"/>
    </row>
    <row r="815" spans="5:30">
      <c r="E815" s="129"/>
      <c r="F815" s="129"/>
      <c r="G815" s="129"/>
      <c r="H815" s="129"/>
      <c r="I815" s="129"/>
      <c r="J815" s="129"/>
      <c r="R815" s="131"/>
      <c r="S815" s="131"/>
      <c r="T815" s="131"/>
      <c r="U815" s="131"/>
      <c r="Z815" s="131"/>
      <c r="AA815" s="131"/>
      <c r="AB815" s="131"/>
      <c r="AC815" s="131"/>
      <c r="AD815" s="131"/>
    </row>
    <row r="816" spans="5:30">
      <c r="E816" s="129"/>
      <c r="F816" s="129"/>
      <c r="G816" s="129"/>
      <c r="H816" s="129"/>
      <c r="I816" s="129"/>
      <c r="J816" s="129"/>
      <c r="R816" s="131"/>
      <c r="S816" s="131"/>
      <c r="T816" s="131"/>
      <c r="U816" s="131"/>
      <c r="Z816" s="131"/>
      <c r="AA816" s="131"/>
      <c r="AB816" s="131"/>
      <c r="AC816" s="131"/>
      <c r="AD816" s="131"/>
    </row>
    <row r="817" spans="5:30">
      <c r="E817" s="129"/>
      <c r="F817" s="129"/>
      <c r="G817" s="129"/>
      <c r="H817" s="129"/>
      <c r="I817" s="129"/>
      <c r="J817" s="129"/>
      <c r="R817" s="131"/>
      <c r="S817" s="131"/>
      <c r="T817" s="131"/>
      <c r="U817" s="131"/>
      <c r="Z817" s="131"/>
      <c r="AA817" s="131"/>
      <c r="AB817" s="131"/>
      <c r="AC817" s="131"/>
      <c r="AD817" s="131"/>
    </row>
    <row r="818" spans="5:30">
      <c r="E818" s="129"/>
      <c r="F818" s="129"/>
      <c r="G818" s="129"/>
      <c r="H818" s="129"/>
      <c r="I818" s="129"/>
      <c r="J818" s="129"/>
      <c r="R818" s="131"/>
      <c r="S818" s="131"/>
      <c r="T818" s="131"/>
      <c r="U818" s="131"/>
      <c r="Z818" s="131"/>
      <c r="AA818" s="131"/>
      <c r="AB818" s="131"/>
      <c r="AC818" s="131"/>
      <c r="AD818" s="131"/>
    </row>
    <row r="819" spans="5:30">
      <c r="E819" s="129"/>
      <c r="F819" s="129"/>
      <c r="G819" s="129"/>
      <c r="H819" s="129"/>
      <c r="I819" s="129"/>
      <c r="J819" s="129"/>
      <c r="R819" s="131"/>
      <c r="S819" s="131"/>
      <c r="T819" s="131"/>
      <c r="U819" s="131"/>
      <c r="Z819" s="131"/>
      <c r="AA819" s="131"/>
      <c r="AB819" s="131"/>
      <c r="AC819" s="131"/>
      <c r="AD819" s="131"/>
    </row>
    <row r="820" spans="5:30">
      <c r="E820" s="129"/>
      <c r="F820" s="129"/>
      <c r="G820" s="129"/>
      <c r="H820" s="129"/>
      <c r="I820" s="129"/>
      <c r="J820" s="129"/>
      <c r="R820" s="131"/>
      <c r="S820" s="131"/>
      <c r="T820" s="131"/>
      <c r="U820" s="131"/>
      <c r="Z820" s="131"/>
      <c r="AA820" s="131"/>
      <c r="AB820" s="131"/>
      <c r="AC820" s="131"/>
      <c r="AD820" s="131"/>
    </row>
    <row r="821" spans="5:30">
      <c r="E821" s="129"/>
      <c r="F821" s="129"/>
      <c r="G821" s="129"/>
      <c r="H821" s="129"/>
      <c r="I821" s="129"/>
      <c r="J821" s="129"/>
      <c r="R821" s="131"/>
      <c r="S821" s="131"/>
      <c r="T821" s="131"/>
      <c r="U821" s="131"/>
      <c r="Z821" s="131"/>
      <c r="AA821" s="131"/>
      <c r="AB821" s="131"/>
      <c r="AC821" s="131"/>
      <c r="AD821" s="131"/>
    </row>
    <row r="822" spans="5:30">
      <c r="E822" s="129"/>
      <c r="F822" s="129"/>
      <c r="G822" s="129"/>
      <c r="H822" s="129"/>
      <c r="I822" s="129"/>
      <c r="J822" s="129"/>
      <c r="R822" s="131"/>
      <c r="S822" s="131"/>
      <c r="T822" s="131"/>
      <c r="U822" s="131"/>
      <c r="Z822" s="131"/>
      <c r="AA822" s="131"/>
      <c r="AB822" s="131"/>
      <c r="AC822" s="131"/>
      <c r="AD822" s="131"/>
    </row>
    <row r="823" spans="5:30">
      <c r="E823" s="129"/>
      <c r="F823" s="129"/>
      <c r="G823" s="129"/>
      <c r="H823" s="129"/>
      <c r="I823" s="129"/>
      <c r="J823" s="129"/>
      <c r="R823" s="131"/>
      <c r="S823" s="131"/>
      <c r="T823" s="131"/>
      <c r="U823" s="131"/>
      <c r="Z823" s="131"/>
      <c r="AA823" s="131"/>
      <c r="AB823" s="131"/>
      <c r="AC823" s="131"/>
      <c r="AD823" s="131"/>
    </row>
    <row r="824" spans="5:30">
      <c r="E824" s="129"/>
      <c r="F824" s="129"/>
      <c r="G824" s="129"/>
      <c r="H824" s="129"/>
      <c r="I824" s="129"/>
      <c r="J824" s="129"/>
      <c r="R824" s="131"/>
      <c r="S824" s="131"/>
      <c r="T824" s="131"/>
      <c r="U824" s="131"/>
      <c r="Z824" s="131"/>
      <c r="AA824" s="131"/>
      <c r="AB824" s="131"/>
      <c r="AC824" s="131"/>
      <c r="AD824" s="131"/>
    </row>
    <row r="825" spans="5:30">
      <c r="E825" s="129"/>
      <c r="F825" s="129"/>
      <c r="G825" s="129"/>
      <c r="H825" s="129"/>
      <c r="I825" s="129"/>
      <c r="J825" s="129"/>
      <c r="R825" s="131"/>
      <c r="S825" s="131"/>
      <c r="T825" s="131"/>
      <c r="U825" s="131"/>
      <c r="Z825" s="131"/>
      <c r="AA825" s="131"/>
      <c r="AB825" s="131"/>
      <c r="AC825" s="131"/>
      <c r="AD825" s="131"/>
    </row>
    <row r="826" spans="5:30">
      <c r="E826" s="129"/>
      <c r="F826" s="129"/>
      <c r="G826" s="129"/>
      <c r="H826" s="129"/>
      <c r="I826" s="129"/>
      <c r="J826" s="129"/>
      <c r="R826" s="131"/>
      <c r="S826" s="131"/>
      <c r="T826" s="131"/>
      <c r="U826" s="131"/>
      <c r="Z826" s="131"/>
      <c r="AA826" s="131"/>
      <c r="AB826" s="131"/>
      <c r="AC826" s="131"/>
      <c r="AD826" s="131"/>
    </row>
    <row r="827" spans="5:30">
      <c r="E827" s="129"/>
      <c r="F827" s="129"/>
      <c r="G827" s="129"/>
      <c r="H827" s="129"/>
      <c r="I827" s="129"/>
      <c r="J827" s="129"/>
      <c r="R827" s="131"/>
      <c r="S827" s="131"/>
      <c r="T827" s="131"/>
      <c r="U827" s="131"/>
      <c r="Z827" s="131"/>
      <c r="AA827" s="131"/>
      <c r="AB827" s="131"/>
      <c r="AC827" s="131"/>
      <c r="AD827" s="131"/>
    </row>
    <row r="828" spans="5:30">
      <c r="E828" s="129"/>
      <c r="F828" s="129"/>
      <c r="G828" s="129"/>
      <c r="H828" s="129"/>
      <c r="I828" s="129"/>
      <c r="J828" s="129"/>
      <c r="R828" s="131"/>
      <c r="S828" s="131"/>
      <c r="T828" s="131"/>
      <c r="U828" s="131"/>
      <c r="Z828" s="131"/>
      <c r="AA828" s="131"/>
      <c r="AB828" s="131"/>
      <c r="AC828" s="131"/>
      <c r="AD828" s="131"/>
    </row>
    <row r="829" spans="5:30">
      <c r="E829" s="129"/>
      <c r="F829" s="129"/>
      <c r="G829" s="129"/>
      <c r="H829" s="129"/>
      <c r="I829" s="129"/>
      <c r="J829" s="129"/>
      <c r="R829" s="131"/>
      <c r="S829" s="131"/>
      <c r="T829" s="131"/>
      <c r="U829" s="131"/>
      <c r="Z829" s="131"/>
      <c r="AA829" s="131"/>
      <c r="AB829" s="131"/>
      <c r="AC829" s="131"/>
      <c r="AD829" s="131"/>
    </row>
    <row r="830" spans="5:30">
      <c r="E830" s="129"/>
      <c r="F830" s="129"/>
      <c r="G830" s="129"/>
      <c r="H830" s="129"/>
      <c r="I830" s="129"/>
      <c r="J830" s="129"/>
      <c r="R830" s="131"/>
      <c r="S830" s="131"/>
      <c r="T830" s="131"/>
      <c r="U830" s="131"/>
      <c r="Z830" s="131"/>
      <c r="AA830" s="131"/>
      <c r="AB830" s="131"/>
      <c r="AC830" s="131"/>
      <c r="AD830" s="131"/>
    </row>
    <row r="831" spans="5:30">
      <c r="E831" s="129"/>
      <c r="F831" s="129"/>
      <c r="G831" s="129"/>
      <c r="H831" s="129"/>
      <c r="I831" s="129"/>
      <c r="J831" s="129"/>
      <c r="R831" s="131"/>
      <c r="S831" s="131"/>
      <c r="T831" s="131"/>
      <c r="U831" s="131"/>
      <c r="Z831" s="131"/>
      <c r="AA831" s="131"/>
      <c r="AB831" s="131"/>
      <c r="AC831" s="131"/>
      <c r="AD831" s="131"/>
    </row>
    <row r="832" spans="5:30">
      <c r="E832" s="129"/>
      <c r="F832" s="129"/>
      <c r="G832" s="129"/>
      <c r="H832" s="129"/>
      <c r="I832" s="129"/>
      <c r="J832" s="129"/>
      <c r="R832" s="131"/>
      <c r="S832" s="131"/>
      <c r="T832" s="131"/>
      <c r="U832" s="131"/>
      <c r="Z832" s="131"/>
      <c r="AA832" s="131"/>
      <c r="AB832" s="131"/>
      <c r="AC832" s="131"/>
      <c r="AD832" s="131"/>
    </row>
    <row r="833" spans="5:30">
      <c r="E833" s="129"/>
      <c r="F833" s="129"/>
      <c r="G833" s="129"/>
      <c r="H833" s="129"/>
      <c r="I833" s="129"/>
      <c r="J833" s="129"/>
      <c r="R833" s="131"/>
      <c r="S833" s="131"/>
      <c r="T833" s="131"/>
      <c r="U833" s="131"/>
      <c r="Z833" s="131"/>
      <c r="AA833" s="131"/>
      <c r="AB833" s="131"/>
      <c r="AC833" s="131"/>
      <c r="AD833" s="131"/>
    </row>
    <row r="834" spans="5:30">
      <c r="E834" s="129"/>
      <c r="F834" s="129"/>
      <c r="G834" s="129"/>
      <c r="H834" s="129"/>
      <c r="I834" s="129"/>
      <c r="J834" s="129"/>
      <c r="R834" s="131"/>
      <c r="S834" s="131"/>
      <c r="T834" s="131"/>
      <c r="U834" s="131"/>
      <c r="Z834" s="131"/>
      <c r="AA834" s="131"/>
      <c r="AB834" s="131"/>
      <c r="AC834" s="131"/>
      <c r="AD834" s="131"/>
    </row>
    <row r="835" spans="5:30">
      <c r="E835" s="129"/>
      <c r="F835" s="129"/>
      <c r="G835" s="129"/>
      <c r="H835" s="129"/>
      <c r="I835" s="129"/>
      <c r="J835" s="129"/>
      <c r="R835" s="131"/>
      <c r="S835" s="131"/>
      <c r="T835" s="131"/>
      <c r="U835" s="131"/>
      <c r="Z835" s="131"/>
      <c r="AA835" s="131"/>
      <c r="AB835" s="131"/>
      <c r="AC835" s="131"/>
      <c r="AD835" s="131"/>
    </row>
    <row r="836" spans="5:30">
      <c r="E836" s="129"/>
      <c r="F836" s="129"/>
      <c r="G836" s="129"/>
      <c r="H836" s="129"/>
      <c r="I836" s="129"/>
      <c r="J836" s="129"/>
      <c r="R836" s="131"/>
      <c r="S836" s="131"/>
      <c r="T836" s="131"/>
      <c r="U836" s="131"/>
      <c r="Z836" s="131"/>
      <c r="AA836" s="131"/>
      <c r="AB836" s="131"/>
      <c r="AC836" s="131"/>
      <c r="AD836" s="131"/>
    </row>
    <row r="837" spans="5:30">
      <c r="E837" s="129"/>
      <c r="F837" s="129"/>
      <c r="G837" s="129"/>
      <c r="H837" s="129"/>
      <c r="I837" s="129"/>
      <c r="J837" s="129"/>
      <c r="R837" s="131"/>
      <c r="S837" s="131"/>
      <c r="T837" s="131"/>
      <c r="U837" s="131"/>
      <c r="Z837" s="131"/>
      <c r="AA837" s="131"/>
      <c r="AB837" s="131"/>
      <c r="AC837" s="131"/>
      <c r="AD837" s="131"/>
    </row>
    <row r="838" spans="5:30">
      <c r="E838" s="129"/>
      <c r="F838" s="129"/>
      <c r="G838" s="129"/>
      <c r="H838" s="129"/>
      <c r="I838" s="129"/>
      <c r="J838" s="129"/>
      <c r="R838" s="131"/>
      <c r="S838" s="131"/>
      <c r="T838" s="131"/>
      <c r="U838" s="131"/>
      <c r="Z838" s="131"/>
      <c r="AA838" s="131"/>
      <c r="AB838" s="131"/>
      <c r="AC838" s="131"/>
      <c r="AD838" s="131"/>
    </row>
    <row r="839" spans="5:30">
      <c r="E839" s="129"/>
      <c r="F839" s="129"/>
      <c r="G839" s="129"/>
      <c r="H839" s="129"/>
      <c r="I839" s="129"/>
      <c r="J839" s="129"/>
      <c r="R839" s="131"/>
      <c r="S839" s="131"/>
      <c r="T839" s="131"/>
      <c r="U839" s="131"/>
      <c r="Z839" s="131"/>
      <c r="AA839" s="131"/>
      <c r="AB839" s="131"/>
      <c r="AC839" s="131"/>
      <c r="AD839" s="131"/>
    </row>
    <row r="840" spans="5:30">
      <c r="E840" s="129"/>
      <c r="F840" s="129"/>
      <c r="G840" s="129"/>
      <c r="H840" s="129"/>
      <c r="I840" s="129"/>
      <c r="J840" s="129"/>
      <c r="R840" s="131"/>
      <c r="S840" s="131"/>
      <c r="T840" s="131"/>
      <c r="U840" s="131"/>
      <c r="Z840" s="131"/>
      <c r="AA840" s="131"/>
      <c r="AB840" s="131"/>
      <c r="AC840" s="131"/>
      <c r="AD840" s="131"/>
    </row>
    <row r="841" spans="5:30">
      <c r="E841" s="129"/>
      <c r="F841" s="129"/>
      <c r="G841" s="129"/>
      <c r="H841" s="129"/>
      <c r="I841" s="129"/>
      <c r="J841" s="129"/>
      <c r="R841" s="131"/>
      <c r="S841" s="131"/>
      <c r="T841" s="131"/>
      <c r="U841" s="131"/>
      <c r="Z841" s="131"/>
      <c r="AA841" s="131"/>
      <c r="AB841" s="131"/>
      <c r="AC841" s="131"/>
      <c r="AD841" s="131"/>
    </row>
    <row r="842" spans="5:30">
      <c r="E842" s="129"/>
      <c r="F842" s="129"/>
      <c r="G842" s="129"/>
      <c r="H842" s="129"/>
      <c r="I842" s="129"/>
      <c r="J842" s="129"/>
      <c r="R842" s="131"/>
      <c r="S842" s="131"/>
      <c r="T842" s="131"/>
      <c r="U842" s="131"/>
      <c r="Z842" s="131"/>
      <c r="AA842" s="131"/>
      <c r="AB842" s="131"/>
      <c r="AC842" s="131"/>
      <c r="AD842" s="131"/>
    </row>
    <row r="843" spans="5:30">
      <c r="E843" s="129"/>
      <c r="F843" s="129"/>
      <c r="G843" s="129"/>
      <c r="H843" s="129"/>
      <c r="I843" s="129"/>
      <c r="J843" s="129"/>
      <c r="R843" s="131"/>
      <c r="S843" s="131"/>
      <c r="T843" s="131"/>
      <c r="U843" s="131"/>
      <c r="Z843" s="131"/>
      <c r="AA843" s="131"/>
      <c r="AB843" s="131"/>
      <c r="AC843" s="131"/>
      <c r="AD843" s="131"/>
    </row>
    <row r="844" spans="5:30">
      <c r="E844" s="129"/>
      <c r="F844" s="129"/>
      <c r="G844" s="129"/>
      <c r="H844" s="129"/>
      <c r="I844" s="129"/>
      <c r="J844" s="129"/>
      <c r="R844" s="131"/>
      <c r="S844" s="131"/>
      <c r="T844" s="131"/>
      <c r="U844" s="131"/>
      <c r="Z844" s="131"/>
      <c r="AA844" s="131"/>
      <c r="AB844" s="131"/>
      <c r="AC844" s="131"/>
      <c r="AD844" s="131"/>
    </row>
    <row r="845" spans="5:30">
      <c r="E845" s="129"/>
      <c r="F845" s="129"/>
      <c r="G845" s="129"/>
      <c r="H845" s="129"/>
      <c r="I845" s="129"/>
      <c r="J845" s="129"/>
      <c r="R845" s="131"/>
      <c r="S845" s="131"/>
      <c r="T845" s="131"/>
      <c r="U845" s="131"/>
      <c r="Z845" s="131"/>
      <c r="AA845" s="131"/>
      <c r="AB845" s="131"/>
      <c r="AC845" s="131"/>
      <c r="AD845" s="131"/>
    </row>
    <row r="846" spans="5:30">
      <c r="E846" s="129"/>
      <c r="F846" s="129"/>
      <c r="G846" s="129"/>
      <c r="H846" s="129"/>
      <c r="I846" s="129"/>
      <c r="J846" s="129"/>
      <c r="R846" s="131"/>
      <c r="S846" s="131"/>
      <c r="T846" s="131"/>
      <c r="U846" s="131"/>
      <c r="Z846" s="131"/>
      <c r="AA846" s="131"/>
      <c r="AB846" s="131"/>
      <c r="AC846" s="131"/>
      <c r="AD846" s="131"/>
    </row>
    <row r="847" spans="5:30">
      <c r="E847" s="129"/>
      <c r="F847" s="129"/>
      <c r="G847" s="129"/>
      <c r="H847" s="129"/>
      <c r="I847" s="129"/>
      <c r="J847" s="129"/>
      <c r="R847" s="131"/>
      <c r="S847" s="131"/>
      <c r="T847" s="131"/>
      <c r="U847" s="131"/>
      <c r="Z847" s="131"/>
      <c r="AA847" s="131"/>
      <c r="AB847" s="131"/>
      <c r="AC847" s="131"/>
      <c r="AD847" s="131"/>
    </row>
    <row r="848" spans="5:30">
      <c r="E848" s="129"/>
      <c r="F848" s="129"/>
      <c r="G848" s="129"/>
      <c r="H848" s="129"/>
      <c r="I848" s="129"/>
      <c r="J848" s="129"/>
      <c r="R848" s="131"/>
      <c r="S848" s="131"/>
      <c r="T848" s="131"/>
      <c r="U848" s="131"/>
      <c r="Z848" s="131"/>
      <c r="AA848" s="131"/>
      <c r="AB848" s="131"/>
      <c r="AC848" s="131"/>
      <c r="AD848" s="131"/>
    </row>
    <row r="849" spans="5:30">
      <c r="E849" s="129"/>
      <c r="F849" s="129"/>
      <c r="G849" s="129"/>
      <c r="H849" s="129"/>
      <c r="I849" s="129"/>
      <c r="J849" s="129"/>
      <c r="R849" s="131"/>
      <c r="S849" s="131"/>
      <c r="T849" s="131"/>
      <c r="U849" s="131"/>
      <c r="Z849" s="131"/>
      <c r="AA849" s="131"/>
      <c r="AB849" s="131"/>
      <c r="AC849" s="131"/>
      <c r="AD849" s="131"/>
    </row>
    <row r="850" spans="5:30">
      <c r="E850" s="129"/>
      <c r="F850" s="129"/>
      <c r="G850" s="129"/>
      <c r="H850" s="129"/>
      <c r="I850" s="129"/>
      <c r="J850" s="129"/>
      <c r="R850" s="131"/>
      <c r="S850" s="131"/>
      <c r="T850" s="131"/>
      <c r="U850" s="131"/>
      <c r="Z850" s="131"/>
      <c r="AA850" s="131"/>
      <c r="AB850" s="131"/>
      <c r="AC850" s="131"/>
      <c r="AD850" s="131"/>
    </row>
    <row r="851" spans="5:30">
      <c r="E851" s="129"/>
      <c r="F851" s="129"/>
      <c r="G851" s="129"/>
      <c r="H851" s="129"/>
      <c r="I851" s="129"/>
      <c r="J851" s="129"/>
      <c r="R851" s="131"/>
      <c r="S851" s="131"/>
      <c r="T851" s="131"/>
      <c r="U851" s="131"/>
      <c r="Z851" s="131"/>
      <c r="AA851" s="131"/>
      <c r="AB851" s="131"/>
      <c r="AC851" s="131"/>
      <c r="AD851" s="131"/>
    </row>
    <row r="852" spans="5:30">
      <c r="E852" s="129"/>
      <c r="F852" s="129"/>
      <c r="G852" s="129"/>
      <c r="H852" s="129"/>
      <c r="I852" s="129"/>
      <c r="J852" s="129"/>
      <c r="R852" s="131"/>
      <c r="S852" s="131"/>
      <c r="T852" s="131"/>
      <c r="U852" s="131"/>
      <c r="Z852" s="131"/>
      <c r="AA852" s="131"/>
      <c r="AB852" s="131"/>
      <c r="AC852" s="131"/>
      <c r="AD852" s="131"/>
    </row>
    <row r="853" spans="5:30">
      <c r="E853" s="129"/>
      <c r="F853" s="129"/>
      <c r="G853" s="129"/>
      <c r="H853" s="129"/>
      <c r="I853" s="129"/>
      <c r="J853" s="129"/>
      <c r="R853" s="131"/>
      <c r="S853" s="131"/>
      <c r="T853" s="131"/>
      <c r="U853" s="131"/>
      <c r="Z853" s="131"/>
      <c r="AA853" s="131"/>
      <c r="AB853" s="131"/>
      <c r="AC853" s="131"/>
      <c r="AD853" s="131"/>
    </row>
    <row r="854" spans="5:30">
      <c r="E854" s="129"/>
      <c r="F854" s="129"/>
      <c r="G854" s="129"/>
      <c r="H854" s="129"/>
      <c r="I854" s="129"/>
      <c r="J854" s="129"/>
      <c r="R854" s="131"/>
      <c r="S854" s="131"/>
      <c r="T854" s="131"/>
      <c r="U854" s="131"/>
      <c r="Z854" s="131"/>
      <c r="AA854" s="131"/>
      <c r="AB854" s="131"/>
      <c r="AC854" s="131"/>
      <c r="AD854" s="131"/>
    </row>
    <row r="855" spans="5:30">
      <c r="E855" s="129"/>
      <c r="F855" s="129"/>
      <c r="G855" s="129"/>
      <c r="H855" s="129"/>
      <c r="I855" s="129"/>
      <c r="J855" s="129"/>
      <c r="R855" s="131"/>
      <c r="S855" s="131"/>
      <c r="T855" s="131"/>
      <c r="U855" s="131"/>
      <c r="Z855" s="131"/>
      <c r="AA855" s="131"/>
      <c r="AB855" s="131"/>
      <c r="AC855" s="131"/>
      <c r="AD855" s="131"/>
    </row>
    <row r="856" spans="5:30">
      <c r="E856" s="129"/>
      <c r="F856" s="129"/>
      <c r="G856" s="129"/>
      <c r="H856" s="129"/>
      <c r="I856" s="129"/>
      <c r="J856" s="129"/>
      <c r="R856" s="131"/>
      <c r="S856" s="131"/>
      <c r="T856" s="131"/>
      <c r="U856" s="131"/>
      <c r="Z856" s="131"/>
      <c r="AA856" s="131"/>
      <c r="AB856" s="131"/>
      <c r="AC856" s="131"/>
      <c r="AD856" s="131"/>
    </row>
    <row r="857" spans="5:30">
      <c r="E857" s="129"/>
      <c r="F857" s="129"/>
      <c r="G857" s="129"/>
      <c r="H857" s="129"/>
      <c r="I857" s="129"/>
      <c r="J857" s="129"/>
      <c r="R857" s="131"/>
      <c r="S857" s="131"/>
      <c r="T857" s="131"/>
      <c r="U857" s="131"/>
      <c r="Z857" s="131"/>
      <c r="AA857" s="131"/>
      <c r="AB857" s="131"/>
      <c r="AC857" s="131"/>
      <c r="AD857" s="131"/>
    </row>
    <row r="858" spans="5:30">
      <c r="E858" s="129"/>
      <c r="F858" s="129"/>
      <c r="G858" s="129"/>
      <c r="H858" s="129"/>
      <c r="I858" s="129"/>
      <c r="J858" s="129"/>
      <c r="R858" s="131"/>
      <c r="S858" s="131"/>
      <c r="T858" s="131"/>
      <c r="U858" s="131"/>
      <c r="Z858" s="131"/>
      <c r="AA858" s="131"/>
      <c r="AB858" s="131"/>
      <c r="AC858" s="131"/>
      <c r="AD858" s="131"/>
    </row>
    <row r="859" spans="5:30">
      <c r="E859" s="129"/>
      <c r="F859" s="129"/>
      <c r="G859" s="129"/>
      <c r="H859" s="129"/>
      <c r="I859" s="129"/>
      <c r="J859" s="129"/>
      <c r="R859" s="131"/>
      <c r="S859" s="131"/>
      <c r="T859" s="131"/>
      <c r="U859" s="131"/>
      <c r="Z859" s="131"/>
      <c r="AA859" s="131"/>
      <c r="AB859" s="131"/>
      <c r="AC859" s="131"/>
      <c r="AD859" s="131"/>
    </row>
    <row r="860" spans="5:30">
      <c r="E860" s="129"/>
      <c r="F860" s="129"/>
      <c r="G860" s="129"/>
      <c r="H860" s="129"/>
      <c r="I860" s="129"/>
      <c r="J860" s="129"/>
      <c r="R860" s="131"/>
      <c r="S860" s="131"/>
      <c r="T860" s="131"/>
      <c r="U860" s="131"/>
      <c r="Z860" s="131"/>
      <c r="AA860" s="131"/>
      <c r="AB860" s="131"/>
      <c r="AC860" s="131"/>
      <c r="AD860" s="131"/>
    </row>
    <row r="861" spans="5:30">
      <c r="E861" s="129"/>
      <c r="F861" s="129"/>
      <c r="G861" s="129"/>
      <c r="H861" s="129"/>
      <c r="I861" s="129"/>
      <c r="J861" s="129"/>
      <c r="R861" s="131"/>
      <c r="S861" s="131"/>
      <c r="T861" s="131"/>
      <c r="U861" s="131"/>
      <c r="Z861" s="131"/>
      <c r="AA861" s="131"/>
      <c r="AB861" s="131"/>
      <c r="AC861" s="131"/>
      <c r="AD861" s="131"/>
    </row>
    <row r="862" spans="5:30">
      <c r="E862" s="129"/>
      <c r="F862" s="129"/>
      <c r="G862" s="129"/>
      <c r="H862" s="129"/>
      <c r="I862" s="129"/>
      <c r="J862" s="129"/>
      <c r="R862" s="131"/>
      <c r="S862" s="131"/>
      <c r="T862" s="131"/>
      <c r="U862" s="131"/>
      <c r="Z862" s="131"/>
      <c r="AA862" s="131"/>
      <c r="AB862" s="131"/>
      <c r="AC862" s="131"/>
      <c r="AD862" s="131"/>
    </row>
    <row r="863" spans="5:30">
      <c r="E863" s="129"/>
      <c r="F863" s="129"/>
      <c r="G863" s="129"/>
      <c r="H863" s="129"/>
      <c r="I863" s="129"/>
      <c r="J863" s="129"/>
      <c r="R863" s="131"/>
      <c r="S863" s="131"/>
      <c r="T863" s="131"/>
      <c r="U863" s="131"/>
      <c r="Z863" s="131"/>
      <c r="AA863" s="131"/>
      <c r="AB863" s="131"/>
      <c r="AC863" s="131"/>
      <c r="AD863" s="131"/>
    </row>
    <row r="864" spans="5:30">
      <c r="E864" s="129"/>
      <c r="F864" s="129"/>
      <c r="G864" s="129"/>
      <c r="H864" s="129"/>
      <c r="I864" s="129"/>
      <c r="J864" s="129"/>
      <c r="R864" s="131"/>
      <c r="S864" s="131"/>
      <c r="T864" s="131"/>
      <c r="U864" s="131"/>
      <c r="Z864" s="131"/>
      <c r="AA864" s="131"/>
      <c r="AB864" s="131"/>
      <c r="AC864" s="131"/>
      <c r="AD864" s="131"/>
    </row>
    <row r="865" spans="5:30">
      <c r="E865" s="129"/>
      <c r="F865" s="129"/>
      <c r="G865" s="129"/>
      <c r="H865" s="129"/>
      <c r="I865" s="129"/>
      <c r="J865" s="129"/>
      <c r="R865" s="131"/>
      <c r="S865" s="131"/>
      <c r="T865" s="131"/>
      <c r="U865" s="131"/>
      <c r="Z865" s="131"/>
      <c r="AA865" s="131"/>
      <c r="AB865" s="131"/>
      <c r="AC865" s="131"/>
      <c r="AD865" s="131"/>
    </row>
    <row r="866" spans="5:30">
      <c r="E866" s="129"/>
      <c r="F866" s="129"/>
      <c r="G866" s="129"/>
      <c r="H866" s="129"/>
      <c r="I866" s="129"/>
      <c r="J866" s="129"/>
      <c r="R866" s="131"/>
      <c r="S866" s="131"/>
      <c r="T866" s="131"/>
      <c r="U866" s="131"/>
      <c r="Z866" s="131"/>
      <c r="AA866" s="131"/>
      <c r="AB866" s="131"/>
      <c r="AC866" s="131"/>
      <c r="AD866" s="131"/>
    </row>
    <row r="867" spans="5:30">
      <c r="E867" s="129"/>
      <c r="F867" s="129"/>
      <c r="G867" s="129"/>
      <c r="H867" s="129"/>
      <c r="I867" s="129"/>
      <c r="J867" s="129"/>
      <c r="R867" s="131"/>
      <c r="S867" s="131"/>
      <c r="T867" s="131"/>
      <c r="U867" s="131"/>
      <c r="Z867" s="131"/>
      <c r="AA867" s="131"/>
      <c r="AB867" s="131"/>
      <c r="AC867" s="131"/>
      <c r="AD867" s="131"/>
    </row>
    <row r="868" spans="5:30">
      <c r="E868" s="129"/>
      <c r="F868" s="129"/>
      <c r="G868" s="129"/>
      <c r="H868" s="129"/>
      <c r="I868" s="129"/>
      <c r="J868" s="129"/>
      <c r="R868" s="131"/>
      <c r="S868" s="131"/>
      <c r="T868" s="131"/>
      <c r="U868" s="131"/>
      <c r="Z868" s="131"/>
      <c r="AA868" s="131"/>
      <c r="AB868" s="131"/>
      <c r="AC868" s="131"/>
      <c r="AD868" s="131"/>
    </row>
    <row r="869" spans="5:30">
      <c r="E869" s="129"/>
      <c r="F869" s="129"/>
      <c r="G869" s="129"/>
      <c r="H869" s="129"/>
      <c r="I869" s="129"/>
      <c r="J869" s="129"/>
      <c r="R869" s="131"/>
      <c r="S869" s="131"/>
      <c r="T869" s="131"/>
      <c r="U869" s="131"/>
      <c r="Z869" s="131"/>
      <c r="AA869" s="131"/>
      <c r="AB869" s="131"/>
      <c r="AC869" s="131"/>
      <c r="AD869" s="131"/>
    </row>
    <row r="870" spans="5:30">
      <c r="E870" s="129"/>
      <c r="F870" s="129"/>
      <c r="G870" s="129"/>
      <c r="H870" s="129"/>
      <c r="I870" s="129"/>
      <c r="J870" s="129"/>
      <c r="R870" s="131"/>
      <c r="S870" s="131"/>
      <c r="T870" s="131"/>
      <c r="U870" s="131"/>
      <c r="Z870" s="131"/>
      <c r="AA870" s="131"/>
      <c r="AB870" s="131"/>
      <c r="AC870" s="131"/>
      <c r="AD870" s="131"/>
    </row>
    <row r="871" spans="5:30">
      <c r="E871" s="129"/>
      <c r="F871" s="129"/>
      <c r="G871" s="129"/>
      <c r="H871" s="129"/>
      <c r="I871" s="129"/>
      <c r="J871" s="129"/>
      <c r="R871" s="131"/>
      <c r="S871" s="131"/>
      <c r="T871" s="131"/>
      <c r="U871" s="131"/>
      <c r="Z871" s="131"/>
      <c r="AA871" s="131"/>
      <c r="AB871" s="131"/>
      <c r="AC871" s="131"/>
      <c r="AD871" s="131"/>
    </row>
    <row r="872" spans="5:30">
      <c r="E872" s="129"/>
      <c r="F872" s="129"/>
      <c r="G872" s="129"/>
      <c r="H872" s="129"/>
      <c r="I872" s="129"/>
      <c r="J872" s="129"/>
      <c r="R872" s="131"/>
      <c r="S872" s="131"/>
      <c r="T872" s="131"/>
      <c r="U872" s="131"/>
      <c r="Z872" s="131"/>
      <c r="AA872" s="131"/>
      <c r="AB872" s="131"/>
      <c r="AC872" s="131"/>
      <c r="AD872" s="131"/>
    </row>
    <row r="873" spans="5:30">
      <c r="E873" s="129"/>
      <c r="F873" s="129"/>
      <c r="G873" s="129"/>
      <c r="H873" s="129"/>
      <c r="I873" s="129"/>
      <c r="J873" s="129"/>
      <c r="R873" s="131"/>
      <c r="S873" s="131"/>
      <c r="T873" s="131"/>
      <c r="U873" s="131"/>
      <c r="Z873" s="131"/>
      <c r="AA873" s="131"/>
      <c r="AB873" s="131"/>
      <c r="AC873" s="131"/>
      <c r="AD873" s="131"/>
    </row>
    <row r="874" spans="5:30">
      <c r="E874" s="129"/>
      <c r="F874" s="129"/>
      <c r="G874" s="129"/>
      <c r="H874" s="129"/>
      <c r="I874" s="129"/>
      <c r="J874" s="129"/>
      <c r="R874" s="131"/>
      <c r="S874" s="131"/>
      <c r="T874" s="131"/>
      <c r="U874" s="131"/>
      <c r="Z874" s="131"/>
      <c r="AA874" s="131"/>
      <c r="AB874" s="131"/>
      <c r="AC874" s="131"/>
      <c r="AD874" s="131"/>
    </row>
    <row r="875" spans="5:30">
      <c r="E875" s="129"/>
      <c r="F875" s="129"/>
      <c r="G875" s="129"/>
      <c r="H875" s="129"/>
      <c r="I875" s="129"/>
      <c r="J875" s="129"/>
      <c r="R875" s="131"/>
      <c r="S875" s="131"/>
      <c r="T875" s="131"/>
      <c r="U875" s="131"/>
      <c r="Z875" s="131"/>
      <c r="AA875" s="131"/>
      <c r="AB875" s="131"/>
      <c r="AC875" s="131"/>
      <c r="AD875" s="131"/>
    </row>
    <row r="876" spans="5:30">
      <c r="E876" s="129"/>
      <c r="F876" s="129"/>
      <c r="G876" s="129"/>
      <c r="H876" s="129"/>
      <c r="I876" s="129"/>
      <c r="J876" s="129"/>
      <c r="R876" s="131"/>
      <c r="S876" s="131"/>
      <c r="T876" s="131"/>
      <c r="U876" s="131"/>
      <c r="Z876" s="131"/>
      <c r="AA876" s="131"/>
      <c r="AB876" s="131"/>
      <c r="AC876" s="131"/>
      <c r="AD876" s="131"/>
    </row>
    <row r="877" spans="5:30">
      <c r="E877" s="129"/>
      <c r="F877" s="129"/>
      <c r="G877" s="129"/>
      <c r="H877" s="129"/>
      <c r="I877" s="129"/>
      <c r="J877" s="129"/>
      <c r="R877" s="131"/>
      <c r="S877" s="131"/>
      <c r="T877" s="131"/>
      <c r="U877" s="131"/>
      <c r="Z877" s="131"/>
      <c r="AA877" s="131"/>
      <c r="AB877" s="131"/>
      <c r="AC877" s="131"/>
      <c r="AD877" s="131"/>
    </row>
    <row r="878" spans="5:30">
      <c r="E878" s="129"/>
      <c r="F878" s="129"/>
      <c r="G878" s="129"/>
      <c r="H878" s="129"/>
      <c r="I878" s="129"/>
      <c r="J878" s="129"/>
      <c r="R878" s="131"/>
      <c r="S878" s="131"/>
      <c r="T878" s="131"/>
      <c r="U878" s="131"/>
      <c r="Z878" s="131"/>
      <c r="AA878" s="131"/>
      <c r="AB878" s="131"/>
      <c r="AC878" s="131"/>
      <c r="AD878" s="131"/>
    </row>
    <row r="879" spans="5:30">
      <c r="E879" s="129"/>
      <c r="F879" s="129"/>
      <c r="G879" s="129"/>
      <c r="H879" s="129"/>
      <c r="I879" s="129"/>
      <c r="J879" s="129"/>
      <c r="R879" s="131"/>
      <c r="S879" s="131"/>
      <c r="T879" s="131"/>
      <c r="U879" s="131"/>
      <c r="Z879" s="131"/>
      <c r="AA879" s="131"/>
      <c r="AB879" s="131"/>
      <c r="AC879" s="131"/>
      <c r="AD879" s="131"/>
    </row>
    <row r="880" spans="5:30">
      <c r="E880" s="129"/>
      <c r="F880" s="129"/>
      <c r="G880" s="129"/>
      <c r="H880" s="129"/>
      <c r="I880" s="129"/>
      <c r="J880" s="129"/>
      <c r="R880" s="131"/>
      <c r="S880" s="131"/>
      <c r="T880" s="131"/>
      <c r="U880" s="131"/>
      <c r="Z880" s="131"/>
      <c r="AA880" s="131"/>
      <c r="AB880" s="131"/>
      <c r="AC880" s="131"/>
      <c r="AD880" s="131"/>
    </row>
    <row r="881" spans="5:30">
      <c r="E881" s="129"/>
      <c r="F881" s="129"/>
      <c r="G881" s="129"/>
      <c r="H881" s="129"/>
      <c r="I881" s="129"/>
      <c r="J881" s="129"/>
      <c r="R881" s="131"/>
      <c r="S881" s="131"/>
      <c r="T881" s="131"/>
      <c r="U881" s="131"/>
      <c r="Z881" s="131"/>
      <c r="AA881" s="131"/>
      <c r="AB881" s="131"/>
      <c r="AC881" s="131"/>
      <c r="AD881" s="131"/>
    </row>
    <row r="882" spans="5:30">
      <c r="E882" s="129"/>
      <c r="F882" s="129"/>
      <c r="G882" s="129"/>
      <c r="H882" s="129"/>
      <c r="I882" s="129"/>
      <c r="J882" s="129"/>
      <c r="R882" s="131"/>
      <c r="S882" s="131"/>
      <c r="T882" s="131"/>
      <c r="U882" s="131"/>
      <c r="Z882" s="131"/>
      <c r="AA882" s="131"/>
      <c r="AB882" s="131"/>
      <c r="AC882" s="131"/>
      <c r="AD882" s="131"/>
    </row>
    <row r="883" spans="5:30">
      <c r="E883" s="129"/>
      <c r="F883" s="129"/>
      <c r="G883" s="129"/>
      <c r="H883" s="129"/>
      <c r="I883" s="129"/>
      <c r="J883" s="129"/>
      <c r="R883" s="131"/>
      <c r="S883" s="131"/>
      <c r="T883" s="131"/>
      <c r="U883" s="131"/>
      <c r="Z883" s="131"/>
      <c r="AA883" s="131"/>
      <c r="AB883" s="131"/>
      <c r="AC883" s="131"/>
      <c r="AD883" s="131"/>
    </row>
    <row r="884" spans="5:30">
      <c r="E884" s="129"/>
      <c r="F884" s="129"/>
      <c r="G884" s="129"/>
      <c r="H884" s="129"/>
      <c r="I884" s="129"/>
      <c r="J884" s="129"/>
      <c r="R884" s="131"/>
      <c r="S884" s="131"/>
      <c r="T884" s="131"/>
      <c r="U884" s="131"/>
      <c r="Z884" s="131"/>
      <c r="AA884" s="131"/>
      <c r="AB884" s="131"/>
      <c r="AC884" s="131"/>
      <c r="AD884" s="131"/>
    </row>
    <row r="885" spans="5:30">
      <c r="E885" s="129"/>
      <c r="F885" s="129"/>
      <c r="G885" s="129"/>
      <c r="H885" s="129"/>
      <c r="I885" s="129"/>
      <c r="J885" s="129"/>
      <c r="R885" s="131"/>
      <c r="S885" s="131"/>
      <c r="T885" s="131"/>
      <c r="U885" s="131"/>
      <c r="Z885" s="131"/>
      <c r="AA885" s="131"/>
      <c r="AB885" s="131"/>
      <c r="AC885" s="131"/>
      <c r="AD885" s="131"/>
    </row>
    <row r="886" spans="5:30">
      <c r="E886" s="129"/>
      <c r="F886" s="129"/>
      <c r="G886" s="129"/>
      <c r="H886" s="129"/>
      <c r="I886" s="129"/>
      <c r="J886" s="129"/>
      <c r="R886" s="131"/>
      <c r="S886" s="131"/>
      <c r="T886" s="131"/>
      <c r="U886" s="131"/>
      <c r="Z886" s="131"/>
      <c r="AA886" s="131"/>
      <c r="AB886" s="131"/>
      <c r="AC886" s="131"/>
      <c r="AD886" s="131"/>
    </row>
    <row r="887" spans="5:30">
      <c r="E887" s="129"/>
      <c r="F887" s="129"/>
      <c r="G887" s="129"/>
      <c r="H887" s="129"/>
      <c r="I887" s="129"/>
      <c r="J887" s="129"/>
      <c r="R887" s="131"/>
      <c r="S887" s="131"/>
      <c r="T887" s="131"/>
      <c r="U887" s="131"/>
      <c r="Z887" s="131"/>
      <c r="AA887" s="131"/>
      <c r="AB887" s="131"/>
      <c r="AC887" s="131"/>
      <c r="AD887" s="131"/>
    </row>
    <row r="888" spans="5:30">
      <c r="E888" s="129"/>
      <c r="F888" s="129"/>
      <c r="G888" s="129"/>
      <c r="H888" s="129"/>
      <c r="I888" s="129"/>
      <c r="J888" s="129"/>
      <c r="R888" s="131"/>
      <c r="S888" s="131"/>
      <c r="T888" s="131"/>
      <c r="U888" s="131"/>
      <c r="Z888" s="131"/>
      <c r="AA888" s="131"/>
      <c r="AB888" s="131"/>
      <c r="AC888" s="131"/>
      <c r="AD888" s="131"/>
    </row>
    <row r="889" spans="5:30">
      <c r="E889" s="129"/>
      <c r="F889" s="129"/>
      <c r="G889" s="129"/>
      <c r="H889" s="129"/>
      <c r="I889" s="129"/>
      <c r="J889" s="129"/>
      <c r="R889" s="131"/>
      <c r="S889" s="131"/>
      <c r="T889" s="131"/>
      <c r="U889" s="131"/>
      <c r="Z889" s="131"/>
      <c r="AA889" s="131"/>
      <c r="AB889" s="131"/>
      <c r="AC889" s="131"/>
      <c r="AD889" s="131"/>
    </row>
    <row r="890" spans="5:30">
      <c r="E890" s="129"/>
      <c r="F890" s="129"/>
      <c r="G890" s="129"/>
      <c r="H890" s="129"/>
      <c r="I890" s="129"/>
      <c r="J890" s="129"/>
      <c r="R890" s="131"/>
      <c r="S890" s="131"/>
      <c r="T890" s="131"/>
      <c r="U890" s="131"/>
      <c r="Z890" s="131"/>
      <c r="AA890" s="131"/>
      <c r="AB890" s="131"/>
      <c r="AC890" s="131"/>
      <c r="AD890" s="131"/>
    </row>
    <row r="891" spans="5:30">
      <c r="E891" s="129"/>
      <c r="F891" s="129"/>
      <c r="G891" s="129"/>
      <c r="H891" s="129"/>
      <c r="I891" s="129"/>
      <c r="J891" s="129"/>
      <c r="R891" s="131"/>
      <c r="S891" s="131"/>
      <c r="T891" s="131"/>
      <c r="U891" s="131"/>
      <c r="Z891" s="131"/>
      <c r="AA891" s="131"/>
      <c r="AB891" s="131"/>
      <c r="AC891" s="131"/>
      <c r="AD891" s="131"/>
    </row>
    <row r="892" spans="5:30">
      <c r="E892" s="129"/>
      <c r="F892" s="129"/>
      <c r="G892" s="129"/>
      <c r="H892" s="129"/>
      <c r="I892" s="129"/>
      <c r="J892" s="129"/>
      <c r="R892" s="131"/>
      <c r="S892" s="131"/>
      <c r="T892" s="131"/>
      <c r="U892" s="131"/>
      <c r="Z892" s="131"/>
      <c r="AA892" s="131"/>
      <c r="AB892" s="131"/>
      <c r="AC892" s="131"/>
      <c r="AD892" s="131"/>
    </row>
    <row r="893" spans="5:30">
      <c r="E893" s="129"/>
      <c r="F893" s="129"/>
      <c r="G893" s="129"/>
      <c r="H893" s="129"/>
      <c r="I893" s="129"/>
      <c r="J893" s="129"/>
      <c r="R893" s="131"/>
      <c r="S893" s="131"/>
      <c r="T893" s="131"/>
      <c r="U893" s="131"/>
      <c r="Z893" s="131"/>
      <c r="AA893" s="131"/>
      <c r="AB893" s="131"/>
      <c r="AC893" s="131"/>
      <c r="AD893" s="131"/>
    </row>
    <row r="894" spans="5:30">
      <c r="E894" s="129"/>
      <c r="F894" s="129"/>
      <c r="G894" s="129"/>
      <c r="H894" s="129"/>
      <c r="I894" s="129"/>
      <c r="J894" s="129"/>
      <c r="R894" s="131"/>
      <c r="S894" s="131"/>
      <c r="T894" s="131"/>
      <c r="U894" s="131"/>
      <c r="Z894" s="131"/>
      <c r="AA894" s="131"/>
      <c r="AB894" s="131"/>
      <c r="AC894" s="131"/>
      <c r="AD894" s="131"/>
    </row>
    <row r="895" spans="5:30">
      <c r="E895" s="129"/>
      <c r="F895" s="129"/>
      <c r="G895" s="129"/>
      <c r="H895" s="129"/>
      <c r="I895" s="129"/>
      <c r="J895" s="129"/>
      <c r="R895" s="131"/>
      <c r="S895" s="131"/>
      <c r="T895" s="131"/>
      <c r="U895" s="131"/>
      <c r="Z895" s="131"/>
      <c r="AA895" s="131"/>
      <c r="AB895" s="131"/>
      <c r="AC895" s="131"/>
      <c r="AD895" s="131"/>
    </row>
    <row r="896" spans="5:30">
      <c r="E896" s="129"/>
      <c r="F896" s="129"/>
      <c r="G896" s="129"/>
      <c r="H896" s="129"/>
      <c r="I896" s="129"/>
      <c r="J896" s="129"/>
      <c r="R896" s="131"/>
      <c r="S896" s="131"/>
      <c r="T896" s="131"/>
      <c r="U896" s="131"/>
      <c r="Z896" s="131"/>
      <c r="AA896" s="131"/>
      <c r="AB896" s="131"/>
      <c r="AC896" s="131"/>
      <c r="AD896" s="131"/>
    </row>
    <row r="897" spans="5:30">
      <c r="E897" s="129"/>
      <c r="F897" s="129"/>
      <c r="G897" s="129"/>
      <c r="H897" s="129"/>
      <c r="I897" s="129"/>
      <c r="J897" s="129"/>
      <c r="R897" s="131"/>
      <c r="S897" s="131"/>
      <c r="T897" s="131"/>
      <c r="U897" s="131"/>
      <c r="Z897" s="131"/>
      <c r="AA897" s="131"/>
      <c r="AB897" s="131"/>
      <c r="AC897" s="131"/>
      <c r="AD897" s="131"/>
    </row>
    <row r="898" spans="5:30">
      <c r="E898" s="129"/>
      <c r="F898" s="129"/>
      <c r="G898" s="129"/>
      <c r="H898" s="129"/>
      <c r="I898" s="129"/>
      <c r="J898" s="129"/>
      <c r="R898" s="131"/>
      <c r="S898" s="131"/>
      <c r="T898" s="131"/>
      <c r="U898" s="131"/>
      <c r="Z898" s="131"/>
      <c r="AA898" s="131"/>
      <c r="AB898" s="131"/>
      <c r="AC898" s="131"/>
      <c r="AD898" s="131"/>
    </row>
    <row r="899" spans="5:30">
      <c r="E899" s="129"/>
      <c r="F899" s="129"/>
      <c r="G899" s="129"/>
      <c r="H899" s="129"/>
      <c r="I899" s="129"/>
      <c r="J899" s="129"/>
      <c r="R899" s="131"/>
      <c r="S899" s="131"/>
      <c r="T899" s="131"/>
      <c r="U899" s="131"/>
      <c r="Z899" s="131"/>
      <c r="AA899" s="131"/>
      <c r="AB899" s="131"/>
      <c r="AC899" s="131"/>
      <c r="AD899" s="131"/>
    </row>
    <row r="900" spans="5:30">
      <c r="E900" s="129"/>
      <c r="F900" s="129"/>
      <c r="G900" s="129"/>
      <c r="H900" s="129"/>
      <c r="I900" s="129"/>
      <c r="J900" s="129"/>
      <c r="R900" s="131"/>
      <c r="S900" s="131"/>
      <c r="T900" s="131"/>
      <c r="U900" s="131"/>
      <c r="Z900" s="131"/>
      <c r="AA900" s="131"/>
      <c r="AB900" s="131"/>
      <c r="AC900" s="131"/>
      <c r="AD900" s="131"/>
    </row>
    <row r="901" spans="5:30">
      <c r="E901" s="129"/>
      <c r="F901" s="129"/>
      <c r="G901" s="129"/>
      <c r="H901" s="129"/>
      <c r="I901" s="129"/>
      <c r="J901" s="129"/>
      <c r="R901" s="131"/>
      <c r="S901" s="131"/>
      <c r="T901" s="131"/>
      <c r="U901" s="131"/>
      <c r="Z901" s="131"/>
      <c r="AA901" s="131"/>
      <c r="AB901" s="131"/>
      <c r="AC901" s="131"/>
      <c r="AD901" s="131"/>
    </row>
    <row r="902" spans="5:30">
      <c r="E902" s="129"/>
      <c r="F902" s="129"/>
      <c r="G902" s="129"/>
      <c r="H902" s="129"/>
      <c r="I902" s="129"/>
      <c r="J902" s="129"/>
      <c r="R902" s="131"/>
      <c r="S902" s="131"/>
      <c r="T902" s="131"/>
      <c r="U902" s="131"/>
      <c r="Z902" s="131"/>
      <c r="AA902" s="131"/>
      <c r="AB902" s="131"/>
      <c r="AC902" s="131"/>
      <c r="AD902" s="131"/>
    </row>
    <row r="903" spans="5:30">
      <c r="E903" s="129"/>
      <c r="F903" s="129"/>
      <c r="G903" s="129"/>
      <c r="H903" s="129"/>
      <c r="I903" s="129"/>
      <c r="J903" s="129"/>
      <c r="R903" s="131"/>
      <c r="S903" s="131"/>
      <c r="T903" s="131"/>
      <c r="U903" s="131"/>
      <c r="Z903" s="131"/>
      <c r="AA903" s="131"/>
      <c r="AB903" s="131"/>
      <c r="AC903" s="131"/>
      <c r="AD903" s="131"/>
    </row>
    <row r="904" spans="5:30">
      <c r="E904" s="129"/>
      <c r="F904" s="129"/>
      <c r="G904" s="129"/>
      <c r="H904" s="129"/>
      <c r="I904" s="129"/>
      <c r="J904" s="129"/>
      <c r="R904" s="131"/>
      <c r="S904" s="131"/>
      <c r="T904" s="131"/>
      <c r="U904" s="131"/>
      <c r="Z904" s="131"/>
      <c r="AA904" s="131"/>
      <c r="AB904" s="131"/>
      <c r="AC904" s="131"/>
      <c r="AD904" s="131"/>
    </row>
    <row r="905" spans="5:30">
      <c r="E905" s="129"/>
      <c r="F905" s="129"/>
      <c r="G905" s="129"/>
      <c r="H905" s="129"/>
      <c r="I905" s="129"/>
      <c r="J905" s="129"/>
      <c r="R905" s="131"/>
      <c r="S905" s="131"/>
      <c r="T905" s="131"/>
      <c r="U905" s="131"/>
      <c r="Z905" s="131"/>
      <c r="AA905" s="131"/>
      <c r="AB905" s="131"/>
      <c r="AC905" s="131"/>
      <c r="AD905" s="131"/>
    </row>
    <row r="906" spans="5:30">
      <c r="E906" s="129"/>
      <c r="F906" s="129"/>
      <c r="G906" s="129"/>
      <c r="H906" s="129"/>
      <c r="I906" s="129"/>
      <c r="J906" s="129"/>
      <c r="R906" s="131"/>
      <c r="S906" s="131"/>
      <c r="T906" s="131"/>
      <c r="U906" s="131"/>
      <c r="Z906" s="131"/>
      <c r="AA906" s="131"/>
      <c r="AB906" s="131"/>
      <c r="AC906" s="131"/>
      <c r="AD906" s="131"/>
    </row>
    <row r="907" spans="5:30">
      <c r="E907" s="129"/>
      <c r="F907" s="129"/>
      <c r="G907" s="129"/>
      <c r="H907" s="129"/>
      <c r="I907" s="129"/>
      <c r="J907" s="129"/>
      <c r="R907" s="131"/>
      <c r="S907" s="131"/>
      <c r="T907" s="131"/>
      <c r="U907" s="131"/>
      <c r="Z907" s="131"/>
      <c r="AA907" s="131"/>
      <c r="AB907" s="131"/>
      <c r="AC907" s="131"/>
      <c r="AD907" s="131"/>
    </row>
    <row r="908" spans="5:30">
      <c r="E908" s="129"/>
      <c r="F908" s="129"/>
      <c r="G908" s="129"/>
      <c r="H908" s="129"/>
      <c r="I908" s="129"/>
      <c r="J908" s="129"/>
      <c r="R908" s="131"/>
      <c r="S908" s="131"/>
      <c r="T908" s="131"/>
      <c r="U908" s="131"/>
      <c r="Z908" s="131"/>
      <c r="AA908" s="131"/>
      <c r="AB908" s="131"/>
      <c r="AC908" s="131"/>
      <c r="AD908" s="131"/>
    </row>
    <row r="909" spans="5:30">
      <c r="E909" s="129"/>
      <c r="F909" s="129"/>
      <c r="G909" s="129"/>
      <c r="H909" s="129"/>
      <c r="I909" s="129"/>
      <c r="J909" s="129"/>
      <c r="R909" s="131"/>
      <c r="S909" s="131"/>
      <c r="T909" s="131"/>
      <c r="U909" s="131"/>
      <c r="Z909" s="131"/>
      <c r="AA909" s="131"/>
      <c r="AB909" s="131"/>
      <c r="AC909" s="131"/>
      <c r="AD909" s="131"/>
    </row>
    <row r="910" spans="5:30">
      <c r="E910" s="129"/>
      <c r="F910" s="129"/>
      <c r="G910" s="129"/>
      <c r="H910" s="129"/>
      <c r="I910" s="129"/>
      <c r="J910" s="129"/>
      <c r="R910" s="131"/>
      <c r="S910" s="131"/>
      <c r="T910" s="131"/>
      <c r="U910" s="131"/>
      <c r="Z910" s="131"/>
      <c r="AA910" s="131"/>
      <c r="AB910" s="131"/>
      <c r="AC910" s="131"/>
      <c r="AD910" s="131"/>
    </row>
    <row r="911" spans="5:30">
      <c r="E911" s="129"/>
      <c r="F911" s="129"/>
      <c r="G911" s="129"/>
      <c r="H911" s="129"/>
      <c r="I911" s="129"/>
      <c r="J911" s="129"/>
      <c r="R911" s="131"/>
      <c r="S911" s="131"/>
      <c r="T911" s="131"/>
      <c r="U911" s="131"/>
      <c r="Z911" s="131"/>
      <c r="AA911" s="131"/>
      <c r="AB911" s="131"/>
      <c r="AC911" s="131"/>
      <c r="AD911" s="131"/>
    </row>
    <row r="912" spans="5:30">
      <c r="E912" s="129"/>
      <c r="F912" s="129"/>
      <c r="G912" s="129"/>
      <c r="H912" s="129"/>
      <c r="I912" s="129"/>
      <c r="J912" s="129"/>
      <c r="R912" s="131"/>
      <c r="S912" s="131"/>
      <c r="T912" s="131"/>
      <c r="U912" s="131"/>
      <c r="Z912" s="131"/>
      <c r="AA912" s="131"/>
      <c r="AB912" s="131"/>
      <c r="AC912" s="131"/>
      <c r="AD912" s="131"/>
    </row>
    <row r="913" spans="5:30">
      <c r="E913" s="129"/>
      <c r="F913" s="129"/>
      <c r="G913" s="129"/>
      <c r="H913" s="129"/>
      <c r="I913" s="129"/>
      <c r="J913" s="129"/>
      <c r="R913" s="131"/>
      <c r="S913" s="131"/>
      <c r="T913" s="131"/>
      <c r="U913" s="131"/>
      <c r="Z913" s="131"/>
      <c r="AA913" s="131"/>
      <c r="AB913" s="131"/>
      <c r="AC913" s="131"/>
      <c r="AD913" s="131"/>
    </row>
    <row r="914" spans="5:30">
      <c r="E914" s="129"/>
      <c r="F914" s="129"/>
      <c r="G914" s="129"/>
      <c r="H914" s="129"/>
      <c r="I914" s="129"/>
      <c r="J914" s="129"/>
      <c r="R914" s="131"/>
      <c r="S914" s="131"/>
      <c r="T914" s="131"/>
      <c r="U914" s="131"/>
      <c r="Z914" s="131"/>
      <c r="AA914" s="131"/>
      <c r="AB914" s="131"/>
      <c r="AC914" s="131"/>
      <c r="AD914" s="131"/>
    </row>
    <row r="915" spans="5:30">
      <c r="E915" s="129"/>
      <c r="F915" s="129"/>
      <c r="G915" s="129"/>
      <c r="H915" s="129"/>
      <c r="I915" s="129"/>
      <c r="J915" s="129"/>
      <c r="R915" s="131"/>
      <c r="S915" s="131"/>
      <c r="T915" s="131"/>
      <c r="U915" s="131"/>
      <c r="Z915" s="131"/>
      <c r="AA915" s="131"/>
      <c r="AB915" s="131"/>
      <c r="AC915" s="131"/>
      <c r="AD915" s="131"/>
    </row>
    <row r="916" spans="5:30">
      <c r="E916" s="129"/>
      <c r="F916" s="129"/>
      <c r="G916" s="129"/>
      <c r="H916" s="129"/>
      <c r="I916" s="129"/>
      <c r="J916" s="129"/>
      <c r="R916" s="131"/>
      <c r="S916" s="131"/>
      <c r="T916" s="131"/>
      <c r="U916" s="131"/>
      <c r="Z916" s="131"/>
      <c r="AA916" s="131"/>
      <c r="AB916" s="131"/>
      <c r="AC916" s="131"/>
      <c r="AD916" s="131"/>
    </row>
    <row r="917" spans="5:30">
      <c r="E917" s="129"/>
      <c r="F917" s="129"/>
      <c r="G917" s="129"/>
      <c r="H917" s="129"/>
      <c r="I917" s="129"/>
      <c r="J917" s="129"/>
      <c r="R917" s="131"/>
      <c r="S917" s="131"/>
      <c r="T917" s="131"/>
      <c r="U917" s="131"/>
      <c r="Z917" s="131"/>
      <c r="AA917" s="131"/>
      <c r="AB917" s="131"/>
      <c r="AC917" s="131"/>
      <c r="AD917" s="131"/>
    </row>
    <row r="918" spans="5:30">
      <c r="E918" s="129"/>
      <c r="F918" s="129"/>
      <c r="G918" s="129"/>
      <c r="H918" s="129"/>
      <c r="I918" s="129"/>
      <c r="J918" s="129"/>
      <c r="R918" s="131"/>
      <c r="S918" s="131"/>
      <c r="T918" s="131"/>
      <c r="U918" s="131"/>
      <c r="Z918" s="131"/>
      <c r="AA918" s="131"/>
      <c r="AB918" s="131"/>
      <c r="AC918" s="131"/>
      <c r="AD918" s="131"/>
    </row>
    <row r="919" spans="5:30">
      <c r="E919" s="129"/>
      <c r="F919" s="129"/>
      <c r="G919" s="129"/>
      <c r="H919" s="129"/>
      <c r="I919" s="129"/>
      <c r="J919" s="129"/>
      <c r="R919" s="131"/>
      <c r="S919" s="131"/>
      <c r="T919" s="131"/>
      <c r="U919" s="131"/>
      <c r="Z919" s="131"/>
      <c r="AA919" s="131"/>
      <c r="AB919" s="131"/>
      <c r="AC919" s="131"/>
      <c r="AD919" s="131"/>
    </row>
    <row r="920" spans="5:30">
      <c r="E920" s="129"/>
      <c r="F920" s="129"/>
      <c r="G920" s="129"/>
      <c r="H920" s="129"/>
      <c r="I920" s="129"/>
      <c r="J920" s="129"/>
      <c r="R920" s="131"/>
      <c r="S920" s="131"/>
      <c r="T920" s="131"/>
      <c r="U920" s="131"/>
      <c r="Z920" s="131"/>
      <c r="AA920" s="131"/>
      <c r="AB920" s="131"/>
      <c r="AC920" s="131"/>
      <c r="AD920" s="131"/>
    </row>
    <row r="921" spans="5:30">
      <c r="E921" s="129"/>
      <c r="F921" s="129"/>
      <c r="G921" s="129"/>
      <c r="H921" s="129"/>
      <c r="I921" s="129"/>
      <c r="J921" s="129"/>
      <c r="R921" s="131"/>
      <c r="S921" s="131"/>
      <c r="T921" s="131"/>
      <c r="U921" s="131"/>
      <c r="Z921" s="131"/>
      <c r="AA921" s="131"/>
      <c r="AB921" s="131"/>
      <c r="AC921" s="131"/>
      <c r="AD921" s="131"/>
    </row>
    <row r="922" spans="5:30">
      <c r="E922" s="129"/>
      <c r="F922" s="129"/>
      <c r="G922" s="129"/>
      <c r="H922" s="129"/>
      <c r="I922" s="129"/>
      <c r="J922" s="129"/>
      <c r="R922" s="131"/>
      <c r="S922" s="131"/>
      <c r="T922" s="131"/>
      <c r="U922" s="131"/>
      <c r="Z922" s="131"/>
      <c r="AA922" s="131"/>
      <c r="AB922" s="131"/>
      <c r="AC922" s="131"/>
      <c r="AD922" s="131"/>
    </row>
    <row r="923" spans="5:30">
      <c r="E923" s="129"/>
      <c r="F923" s="129"/>
      <c r="G923" s="129"/>
      <c r="H923" s="129"/>
      <c r="I923" s="129"/>
      <c r="J923" s="129"/>
      <c r="R923" s="131"/>
      <c r="S923" s="131"/>
      <c r="T923" s="131"/>
      <c r="U923" s="131"/>
      <c r="Z923" s="131"/>
      <c r="AA923" s="131"/>
      <c r="AB923" s="131"/>
      <c r="AC923" s="131"/>
      <c r="AD923" s="131"/>
    </row>
    <row r="924" spans="5:30">
      <c r="E924" s="129"/>
      <c r="F924" s="129"/>
      <c r="G924" s="129"/>
      <c r="H924" s="129"/>
      <c r="I924" s="129"/>
      <c r="J924" s="129"/>
      <c r="R924" s="131"/>
      <c r="S924" s="131"/>
      <c r="T924" s="131"/>
      <c r="U924" s="131"/>
      <c r="Z924" s="131"/>
      <c r="AA924" s="131"/>
      <c r="AB924" s="131"/>
      <c r="AC924" s="131"/>
      <c r="AD924" s="131"/>
    </row>
    <row r="925" spans="5:30">
      <c r="E925" s="129"/>
      <c r="F925" s="129"/>
      <c r="G925" s="129"/>
      <c r="H925" s="129"/>
      <c r="I925" s="129"/>
      <c r="J925" s="129"/>
      <c r="R925" s="131"/>
      <c r="S925" s="131"/>
      <c r="T925" s="131"/>
      <c r="U925" s="131"/>
      <c r="Z925" s="131"/>
      <c r="AA925" s="131"/>
      <c r="AB925" s="131"/>
      <c r="AC925" s="131"/>
      <c r="AD925" s="131"/>
    </row>
    <row r="926" spans="5:30">
      <c r="E926" s="129"/>
      <c r="F926" s="129"/>
      <c r="G926" s="129"/>
      <c r="H926" s="129"/>
      <c r="I926" s="129"/>
      <c r="J926" s="129"/>
      <c r="R926" s="131"/>
      <c r="S926" s="131"/>
      <c r="T926" s="131"/>
      <c r="U926" s="131"/>
      <c r="Z926" s="131"/>
      <c r="AA926" s="131"/>
      <c r="AB926" s="131"/>
      <c r="AC926" s="131"/>
      <c r="AD926" s="131"/>
    </row>
    <row r="927" spans="5:30">
      <c r="E927" s="129"/>
      <c r="F927" s="129"/>
      <c r="G927" s="129"/>
      <c r="H927" s="129"/>
      <c r="I927" s="129"/>
      <c r="J927" s="129"/>
      <c r="R927" s="131"/>
      <c r="S927" s="131"/>
      <c r="T927" s="131"/>
      <c r="U927" s="131"/>
      <c r="Z927" s="131"/>
      <c r="AA927" s="131"/>
      <c r="AB927" s="131"/>
      <c r="AC927" s="131"/>
      <c r="AD927" s="131"/>
    </row>
    <row r="928" spans="5:30">
      <c r="E928" s="129"/>
      <c r="F928" s="129"/>
      <c r="G928" s="129"/>
      <c r="H928" s="129"/>
      <c r="I928" s="129"/>
      <c r="J928" s="129"/>
      <c r="R928" s="131"/>
      <c r="S928" s="131"/>
      <c r="T928" s="131"/>
      <c r="U928" s="131"/>
      <c r="Z928" s="131"/>
      <c r="AA928" s="131"/>
      <c r="AB928" s="131"/>
      <c r="AC928" s="131"/>
      <c r="AD928" s="131"/>
    </row>
    <row r="929" spans="5:30">
      <c r="E929" s="129"/>
      <c r="F929" s="129"/>
      <c r="G929" s="129"/>
      <c r="H929" s="129"/>
      <c r="I929" s="129"/>
      <c r="J929" s="129"/>
      <c r="R929" s="131"/>
      <c r="S929" s="131"/>
      <c r="T929" s="131"/>
      <c r="U929" s="131"/>
      <c r="Z929" s="131"/>
      <c r="AA929" s="131"/>
      <c r="AB929" s="131"/>
      <c r="AC929" s="131"/>
      <c r="AD929" s="131"/>
    </row>
    <row r="930" spans="5:30">
      <c r="E930" s="129"/>
      <c r="F930" s="129"/>
      <c r="G930" s="129"/>
      <c r="H930" s="129"/>
      <c r="I930" s="129"/>
      <c r="J930" s="129"/>
      <c r="R930" s="131"/>
      <c r="S930" s="131"/>
      <c r="T930" s="131"/>
      <c r="U930" s="131"/>
      <c r="Z930" s="131"/>
      <c r="AA930" s="131"/>
      <c r="AB930" s="131"/>
      <c r="AC930" s="131"/>
      <c r="AD930" s="131"/>
    </row>
    <row r="931" spans="5:30">
      <c r="E931" s="129"/>
      <c r="F931" s="129"/>
      <c r="G931" s="129"/>
      <c r="H931" s="129"/>
      <c r="I931" s="129"/>
      <c r="J931" s="129"/>
      <c r="R931" s="131"/>
      <c r="S931" s="131"/>
      <c r="T931" s="131"/>
      <c r="U931" s="131"/>
      <c r="Z931" s="131"/>
      <c r="AA931" s="131"/>
      <c r="AB931" s="131"/>
      <c r="AC931" s="131"/>
      <c r="AD931" s="131"/>
    </row>
    <row r="932" spans="5:30">
      <c r="E932" s="129"/>
      <c r="F932" s="129"/>
      <c r="G932" s="129"/>
      <c r="H932" s="129"/>
      <c r="I932" s="129"/>
      <c r="J932" s="129"/>
      <c r="R932" s="131"/>
      <c r="S932" s="131"/>
      <c r="T932" s="131"/>
      <c r="U932" s="131"/>
      <c r="Z932" s="131"/>
      <c r="AA932" s="131"/>
      <c r="AB932" s="131"/>
      <c r="AC932" s="131"/>
      <c r="AD932" s="131"/>
    </row>
    <row r="933" spans="5:30">
      <c r="E933" s="129"/>
      <c r="F933" s="129"/>
      <c r="G933" s="129"/>
      <c r="H933" s="129"/>
      <c r="I933" s="129"/>
      <c r="J933" s="129"/>
      <c r="R933" s="131"/>
      <c r="S933" s="131"/>
      <c r="T933" s="131"/>
      <c r="U933" s="131"/>
      <c r="Z933" s="131"/>
      <c r="AA933" s="131"/>
      <c r="AB933" s="131"/>
      <c r="AC933" s="131"/>
      <c r="AD933" s="131"/>
    </row>
    <row r="934" spans="5:30">
      <c r="E934" s="129"/>
      <c r="F934" s="129"/>
      <c r="G934" s="129"/>
      <c r="H934" s="129"/>
      <c r="I934" s="129"/>
      <c r="J934" s="129"/>
      <c r="R934" s="131"/>
      <c r="S934" s="131"/>
      <c r="T934" s="131"/>
      <c r="U934" s="131"/>
      <c r="Z934" s="131"/>
      <c r="AA934" s="131"/>
      <c r="AB934" s="131"/>
      <c r="AC934" s="131"/>
      <c r="AD934" s="131"/>
    </row>
    <row r="935" spans="5:30">
      <c r="E935" s="129"/>
      <c r="F935" s="129"/>
      <c r="G935" s="129"/>
      <c r="H935" s="129"/>
      <c r="I935" s="129"/>
      <c r="J935" s="129"/>
      <c r="R935" s="131"/>
      <c r="S935" s="131"/>
      <c r="T935" s="131"/>
      <c r="U935" s="131"/>
      <c r="Z935" s="131"/>
      <c r="AA935" s="131"/>
      <c r="AB935" s="131"/>
      <c r="AC935" s="131"/>
      <c r="AD935" s="131"/>
    </row>
    <row r="936" spans="5:30">
      <c r="E936" s="129"/>
      <c r="F936" s="129"/>
      <c r="G936" s="129"/>
      <c r="H936" s="129"/>
      <c r="I936" s="129"/>
      <c r="J936" s="129"/>
      <c r="R936" s="131"/>
      <c r="S936" s="131"/>
      <c r="T936" s="131"/>
      <c r="U936" s="131"/>
      <c r="Z936" s="131"/>
      <c r="AA936" s="131"/>
      <c r="AB936" s="131"/>
      <c r="AC936" s="131"/>
      <c r="AD936" s="131"/>
    </row>
    <row r="937" spans="5:30">
      <c r="E937" s="129"/>
      <c r="F937" s="129"/>
      <c r="G937" s="129"/>
      <c r="H937" s="129"/>
      <c r="I937" s="129"/>
      <c r="J937" s="129"/>
      <c r="R937" s="131"/>
      <c r="S937" s="131"/>
      <c r="T937" s="131"/>
      <c r="U937" s="131"/>
      <c r="Z937" s="131"/>
      <c r="AA937" s="131"/>
      <c r="AB937" s="131"/>
      <c r="AC937" s="131"/>
      <c r="AD937" s="131"/>
    </row>
    <row r="938" spans="5:30">
      <c r="E938" s="129"/>
      <c r="F938" s="129"/>
      <c r="G938" s="129"/>
      <c r="H938" s="129"/>
      <c r="I938" s="129"/>
      <c r="J938" s="129"/>
      <c r="R938" s="131"/>
      <c r="S938" s="131"/>
      <c r="T938" s="131"/>
      <c r="U938" s="131"/>
      <c r="Z938" s="131"/>
      <c r="AA938" s="131"/>
      <c r="AB938" s="131"/>
      <c r="AC938" s="131"/>
      <c r="AD938" s="131"/>
    </row>
    <row r="939" spans="5:30">
      <c r="E939" s="129"/>
      <c r="F939" s="129"/>
      <c r="G939" s="129"/>
      <c r="H939" s="129"/>
      <c r="I939" s="129"/>
      <c r="J939" s="129"/>
      <c r="R939" s="131"/>
      <c r="S939" s="131"/>
      <c r="T939" s="131"/>
      <c r="U939" s="131"/>
      <c r="Z939" s="131"/>
      <c r="AA939" s="131"/>
      <c r="AB939" s="131"/>
      <c r="AC939" s="131"/>
      <c r="AD939" s="131"/>
    </row>
    <row r="940" spans="5:30">
      <c r="E940" s="129"/>
      <c r="F940" s="129"/>
      <c r="G940" s="129"/>
      <c r="H940" s="129"/>
      <c r="I940" s="129"/>
      <c r="J940" s="129"/>
      <c r="R940" s="131"/>
      <c r="S940" s="131"/>
      <c r="T940" s="131"/>
      <c r="U940" s="131"/>
      <c r="Z940" s="131"/>
      <c r="AA940" s="131"/>
      <c r="AB940" s="131"/>
      <c r="AC940" s="131"/>
      <c r="AD940" s="131"/>
    </row>
    <row r="941" spans="5:30">
      <c r="E941" s="129"/>
      <c r="F941" s="129"/>
      <c r="G941" s="129"/>
      <c r="H941" s="129"/>
      <c r="I941" s="129"/>
      <c r="J941" s="129"/>
      <c r="R941" s="131"/>
      <c r="S941" s="131"/>
      <c r="T941" s="131"/>
      <c r="U941" s="131"/>
      <c r="Z941" s="131"/>
      <c r="AA941" s="131"/>
      <c r="AB941" s="131"/>
      <c r="AC941" s="131"/>
      <c r="AD941" s="131"/>
    </row>
    <row r="942" spans="5:30">
      <c r="E942" s="129"/>
      <c r="F942" s="129"/>
      <c r="G942" s="129"/>
      <c r="H942" s="129"/>
      <c r="I942" s="129"/>
      <c r="J942" s="129"/>
      <c r="R942" s="131"/>
      <c r="S942" s="131"/>
      <c r="T942" s="131"/>
      <c r="U942" s="131"/>
      <c r="Z942" s="131"/>
      <c r="AA942" s="131"/>
      <c r="AB942" s="131"/>
      <c r="AC942" s="131"/>
      <c r="AD942" s="131"/>
    </row>
    <row r="943" spans="5:30">
      <c r="E943" s="129"/>
      <c r="F943" s="129"/>
      <c r="G943" s="129"/>
      <c r="H943" s="129"/>
      <c r="I943" s="129"/>
      <c r="J943" s="129"/>
      <c r="R943" s="131"/>
      <c r="S943" s="131"/>
      <c r="T943" s="131"/>
      <c r="U943" s="131"/>
      <c r="Z943" s="131"/>
      <c r="AA943" s="131"/>
      <c r="AB943" s="131"/>
      <c r="AC943" s="131"/>
      <c r="AD943" s="131"/>
    </row>
    <row r="944" spans="5:30">
      <c r="E944" s="129"/>
      <c r="F944" s="129"/>
      <c r="G944" s="129"/>
      <c r="H944" s="129"/>
      <c r="I944" s="129"/>
      <c r="J944" s="129"/>
      <c r="R944" s="131"/>
      <c r="S944" s="131"/>
      <c r="T944" s="131"/>
      <c r="U944" s="131"/>
      <c r="Z944" s="131"/>
      <c r="AA944" s="131"/>
      <c r="AB944" s="131"/>
      <c r="AC944" s="131"/>
      <c r="AD944" s="131"/>
    </row>
    <row r="945" spans="5:30">
      <c r="E945" s="129"/>
      <c r="F945" s="129"/>
      <c r="G945" s="129"/>
      <c r="H945" s="129"/>
      <c r="I945" s="129"/>
      <c r="J945" s="129"/>
      <c r="R945" s="131"/>
      <c r="S945" s="131"/>
      <c r="T945" s="131"/>
      <c r="U945" s="131"/>
      <c r="Z945" s="131"/>
      <c r="AA945" s="131"/>
      <c r="AB945" s="131"/>
      <c r="AC945" s="131"/>
      <c r="AD945" s="131"/>
    </row>
    <row r="946" spans="5:30">
      <c r="E946" s="129"/>
      <c r="F946" s="129"/>
      <c r="G946" s="129"/>
      <c r="H946" s="129"/>
      <c r="I946" s="129"/>
      <c r="J946" s="129"/>
      <c r="R946" s="131"/>
      <c r="S946" s="131"/>
      <c r="T946" s="131"/>
      <c r="U946" s="131"/>
      <c r="Z946" s="131"/>
      <c r="AA946" s="131"/>
      <c r="AB946" s="131"/>
      <c r="AC946" s="131"/>
      <c r="AD946" s="131"/>
    </row>
    <row r="947" spans="5:30">
      <c r="E947" s="129"/>
      <c r="F947" s="129"/>
      <c r="G947" s="129"/>
      <c r="H947" s="129"/>
      <c r="I947" s="129"/>
      <c r="J947" s="129"/>
      <c r="R947" s="131"/>
      <c r="S947" s="131"/>
      <c r="T947" s="131"/>
      <c r="U947" s="131"/>
      <c r="Z947" s="131"/>
      <c r="AA947" s="131"/>
      <c r="AB947" s="131"/>
      <c r="AC947" s="131"/>
      <c r="AD947" s="131"/>
    </row>
    <row r="948" spans="5:30">
      <c r="E948" s="129"/>
      <c r="F948" s="129"/>
      <c r="G948" s="129"/>
      <c r="H948" s="129"/>
      <c r="I948" s="129"/>
      <c r="J948" s="129"/>
      <c r="R948" s="131"/>
      <c r="S948" s="131"/>
      <c r="T948" s="131"/>
      <c r="U948" s="131"/>
      <c r="Z948" s="131"/>
      <c r="AA948" s="131"/>
      <c r="AB948" s="131"/>
      <c r="AC948" s="131"/>
      <c r="AD948" s="131"/>
    </row>
    <row r="949" spans="5:30">
      <c r="E949" s="129"/>
      <c r="F949" s="129"/>
      <c r="G949" s="129"/>
      <c r="H949" s="129"/>
      <c r="I949" s="129"/>
      <c r="J949" s="129"/>
      <c r="R949" s="131"/>
      <c r="S949" s="131"/>
      <c r="T949" s="131"/>
      <c r="U949" s="131"/>
      <c r="Z949" s="131"/>
      <c r="AA949" s="131"/>
      <c r="AB949" s="131"/>
      <c r="AC949" s="131"/>
      <c r="AD949" s="131"/>
    </row>
    <row r="950" spans="5:30">
      <c r="E950" s="129"/>
      <c r="F950" s="129"/>
      <c r="G950" s="129"/>
      <c r="H950" s="129"/>
      <c r="I950" s="129"/>
      <c r="J950" s="129"/>
      <c r="R950" s="131"/>
      <c r="S950" s="131"/>
      <c r="T950" s="131"/>
      <c r="U950" s="131"/>
      <c r="Z950" s="131"/>
      <c r="AA950" s="131"/>
      <c r="AB950" s="131"/>
      <c r="AC950" s="131"/>
      <c r="AD950" s="131"/>
    </row>
    <row r="951" spans="5:30">
      <c r="E951" s="129"/>
      <c r="F951" s="129"/>
      <c r="G951" s="129"/>
      <c r="H951" s="129"/>
      <c r="I951" s="129"/>
      <c r="J951" s="129"/>
      <c r="R951" s="131"/>
      <c r="S951" s="131"/>
      <c r="T951" s="131"/>
      <c r="U951" s="131"/>
      <c r="Z951" s="131"/>
      <c r="AA951" s="131"/>
      <c r="AB951" s="131"/>
      <c r="AC951" s="131"/>
      <c r="AD951" s="131"/>
    </row>
    <row r="952" spans="5:30">
      <c r="E952" s="129"/>
      <c r="F952" s="129"/>
      <c r="G952" s="129"/>
      <c r="H952" s="129"/>
      <c r="I952" s="129"/>
      <c r="J952" s="129"/>
      <c r="R952" s="131"/>
      <c r="S952" s="131"/>
      <c r="T952" s="131"/>
      <c r="U952" s="131"/>
      <c r="Z952" s="131"/>
      <c r="AA952" s="131"/>
      <c r="AB952" s="131"/>
      <c r="AC952" s="131"/>
      <c r="AD952" s="131"/>
    </row>
    <row r="953" spans="5:30">
      <c r="E953" s="129"/>
      <c r="F953" s="129"/>
      <c r="G953" s="129"/>
      <c r="H953" s="129"/>
      <c r="I953" s="129"/>
      <c r="J953" s="129"/>
      <c r="R953" s="131"/>
      <c r="S953" s="131"/>
      <c r="T953" s="131"/>
      <c r="U953" s="131"/>
      <c r="Z953" s="131"/>
      <c r="AA953" s="131"/>
      <c r="AB953" s="131"/>
      <c r="AC953" s="131"/>
      <c r="AD953" s="131"/>
    </row>
    <row r="954" spans="5:30">
      <c r="E954" s="129"/>
      <c r="F954" s="129"/>
      <c r="G954" s="129"/>
      <c r="H954" s="129"/>
      <c r="I954" s="129"/>
      <c r="J954" s="129"/>
      <c r="R954" s="131"/>
      <c r="S954" s="131"/>
      <c r="T954" s="131"/>
      <c r="U954" s="131"/>
      <c r="Z954" s="131"/>
      <c r="AA954" s="131"/>
      <c r="AB954" s="131"/>
      <c r="AC954" s="131"/>
      <c r="AD954" s="131"/>
    </row>
    <row r="955" spans="5:30">
      <c r="E955" s="129"/>
      <c r="F955" s="129"/>
      <c r="G955" s="129"/>
      <c r="H955" s="129"/>
      <c r="I955" s="129"/>
      <c r="J955" s="129"/>
      <c r="R955" s="131"/>
      <c r="S955" s="131"/>
      <c r="T955" s="131"/>
      <c r="U955" s="131"/>
      <c r="Z955" s="131"/>
      <c r="AA955" s="131"/>
      <c r="AB955" s="131"/>
      <c r="AC955" s="131"/>
      <c r="AD955" s="131"/>
    </row>
    <row r="956" spans="5:30">
      <c r="E956" s="129"/>
      <c r="F956" s="129"/>
      <c r="G956" s="129"/>
      <c r="H956" s="129"/>
      <c r="I956" s="129"/>
      <c r="J956" s="129"/>
      <c r="R956" s="131"/>
      <c r="S956" s="131"/>
      <c r="T956" s="131"/>
      <c r="U956" s="131"/>
      <c r="Z956" s="131"/>
      <c r="AA956" s="131"/>
      <c r="AB956" s="131"/>
      <c r="AC956" s="131"/>
      <c r="AD956" s="131"/>
    </row>
    <row r="957" spans="5:30">
      <c r="E957" s="129"/>
      <c r="F957" s="129"/>
      <c r="G957" s="129"/>
      <c r="H957" s="129"/>
      <c r="I957" s="129"/>
      <c r="J957" s="129"/>
      <c r="R957" s="131"/>
      <c r="S957" s="131"/>
      <c r="T957" s="131"/>
      <c r="U957" s="131"/>
      <c r="Z957" s="131"/>
      <c r="AA957" s="131"/>
      <c r="AB957" s="131"/>
      <c r="AC957" s="131"/>
      <c r="AD957" s="131"/>
    </row>
    <row r="958" spans="5:30">
      <c r="E958" s="129"/>
      <c r="F958" s="129"/>
      <c r="G958" s="129"/>
      <c r="H958" s="129"/>
      <c r="I958" s="129"/>
      <c r="J958" s="129"/>
      <c r="R958" s="131"/>
      <c r="S958" s="131"/>
      <c r="T958" s="131"/>
      <c r="U958" s="131"/>
      <c r="Z958" s="131"/>
      <c r="AA958" s="131"/>
      <c r="AB958" s="131"/>
      <c r="AC958" s="131"/>
      <c r="AD958" s="131"/>
    </row>
    <row r="959" spans="5:30">
      <c r="E959" s="129"/>
      <c r="F959" s="129"/>
      <c r="G959" s="129"/>
      <c r="H959" s="129"/>
      <c r="I959" s="129"/>
      <c r="J959" s="129"/>
      <c r="R959" s="131"/>
      <c r="S959" s="131"/>
      <c r="T959" s="131"/>
      <c r="U959" s="131"/>
      <c r="Z959" s="131"/>
      <c r="AA959" s="131"/>
      <c r="AB959" s="131"/>
      <c r="AC959" s="131"/>
      <c r="AD959" s="131"/>
    </row>
    <row r="960" spans="5:30">
      <c r="E960" s="129"/>
      <c r="F960" s="129"/>
      <c r="G960" s="129"/>
      <c r="H960" s="129"/>
      <c r="I960" s="129"/>
      <c r="J960" s="129"/>
      <c r="R960" s="131"/>
      <c r="S960" s="131"/>
      <c r="T960" s="131"/>
      <c r="U960" s="131"/>
      <c r="Z960" s="131"/>
      <c r="AA960" s="131"/>
      <c r="AB960" s="131"/>
      <c r="AC960" s="131"/>
      <c r="AD960" s="131"/>
    </row>
    <row r="961" spans="5:30">
      <c r="E961" s="129"/>
      <c r="F961" s="129"/>
      <c r="G961" s="129"/>
      <c r="H961" s="129"/>
      <c r="I961" s="129"/>
      <c r="J961" s="129"/>
      <c r="R961" s="131"/>
      <c r="S961" s="131"/>
      <c r="T961" s="131"/>
      <c r="U961" s="131"/>
      <c r="Z961" s="131"/>
      <c r="AA961" s="131"/>
      <c r="AB961" s="131"/>
      <c r="AC961" s="131"/>
      <c r="AD961" s="131"/>
    </row>
    <row r="962" spans="5:30">
      <c r="E962" s="129"/>
      <c r="F962" s="129"/>
      <c r="G962" s="129"/>
      <c r="H962" s="129"/>
      <c r="I962" s="129"/>
      <c r="J962" s="129"/>
      <c r="R962" s="131"/>
      <c r="S962" s="131"/>
      <c r="T962" s="131"/>
      <c r="U962" s="131"/>
      <c r="Z962" s="131"/>
      <c r="AA962" s="131"/>
      <c r="AB962" s="131"/>
      <c r="AC962" s="131"/>
      <c r="AD962" s="131"/>
    </row>
    <row r="963" spans="5:30">
      <c r="E963" s="129"/>
      <c r="F963" s="129"/>
      <c r="G963" s="129"/>
      <c r="H963" s="129"/>
      <c r="I963" s="129"/>
      <c r="J963" s="129"/>
      <c r="R963" s="131"/>
      <c r="S963" s="131"/>
      <c r="T963" s="131"/>
      <c r="U963" s="131"/>
      <c r="Z963" s="131"/>
      <c r="AA963" s="131"/>
      <c r="AB963" s="131"/>
      <c r="AC963" s="131"/>
      <c r="AD963" s="131"/>
    </row>
    <row r="964" spans="5:30">
      <c r="E964" s="129"/>
      <c r="F964" s="129"/>
      <c r="G964" s="129"/>
      <c r="H964" s="129"/>
      <c r="I964" s="129"/>
      <c r="J964" s="129"/>
      <c r="R964" s="131"/>
      <c r="S964" s="131"/>
      <c r="T964" s="131"/>
      <c r="U964" s="131"/>
      <c r="Z964" s="131"/>
      <c r="AA964" s="131"/>
      <c r="AB964" s="131"/>
      <c r="AC964" s="131"/>
      <c r="AD964" s="131"/>
    </row>
    <row r="965" spans="5:30">
      <c r="E965" s="129"/>
      <c r="F965" s="129"/>
      <c r="G965" s="129"/>
      <c r="H965" s="129"/>
      <c r="I965" s="129"/>
      <c r="J965" s="129"/>
      <c r="R965" s="131"/>
      <c r="S965" s="131"/>
      <c r="T965" s="131"/>
      <c r="U965" s="131"/>
      <c r="Z965" s="131"/>
      <c r="AA965" s="131"/>
      <c r="AB965" s="131"/>
      <c r="AC965" s="131"/>
      <c r="AD965" s="131"/>
    </row>
    <row r="966" spans="5:30">
      <c r="E966" s="129"/>
      <c r="F966" s="129"/>
      <c r="G966" s="129"/>
      <c r="H966" s="129"/>
      <c r="I966" s="129"/>
      <c r="J966" s="129"/>
      <c r="R966" s="131"/>
      <c r="S966" s="131"/>
      <c r="T966" s="131"/>
      <c r="U966" s="131"/>
      <c r="Z966" s="131"/>
      <c r="AA966" s="131"/>
      <c r="AB966" s="131"/>
      <c r="AC966" s="131"/>
      <c r="AD966" s="131"/>
    </row>
    <row r="967" spans="5:30">
      <c r="E967" s="129"/>
      <c r="F967" s="129"/>
      <c r="G967" s="129"/>
      <c r="H967" s="129"/>
      <c r="I967" s="129"/>
      <c r="J967" s="129"/>
      <c r="R967" s="131"/>
      <c r="S967" s="131"/>
      <c r="T967" s="131"/>
      <c r="U967" s="131"/>
      <c r="Z967" s="131"/>
      <c r="AA967" s="131"/>
      <c r="AB967" s="131"/>
      <c r="AC967" s="131"/>
      <c r="AD967" s="131"/>
    </row>
    <row r="968" spans="5:30">
      <c r="E968" s="129"/>
      <c r="F968" s="129"/>
      <c r="G968" s="129"/>
      <c r="H968" s="129"/>
      <c r="I968" s="129"/>
      <c r="J968" s="129"/>
      <c r="R968" s="131"/>
      <c r="S968" s="131"/>
      <c r="T968" s="131"/>
      <c r="U968" s="131"/>
      <c r="Z968" s="131"/>
      <c r="AA968" s="131"/>
      <c r="AB968" s="131"/>
      <c r="AC968" s="131"/>
      <c r="AD968" s="131"/>
    </row>
    <row r="969" spans="5:30">
      <c r="E969" s="129"/>
      <c r="F969" s="129"/>
      <c r="G969" s="129"/>
      <c r="H969" s="129"/>
      <c r="I969" s="129"/>
      <c r="J969" s="129"/>
      <c r="R969" s="131"/>
      <c r="S969" s="131"/>
      <c r="T969" s="131"/>
      <c r="U969" s="131"/>
      <c r="Z969" s="131"/>
      <c r="AA969" s="131"/>
      <c r="AB969" s="131"/>
      <c r="AC969" s="131"/>
      <c r="AD969" s="131"/>
    </row>
    <row r="970" spans="5:30">
      <c r="E970" s="129"/>
      <c r="F970" s="129"/>
      <c r="G970" s="129"/>
      <c r="H970" s="129"/>
      <c r="I970" s="129"/>
      <c r="J970" s="129"/>
      <c r="R970" s="131"/>
      <c r="S970" s="131"/>
      <c r="T970" s="131"/>
      <c r="U970" s="131"/>
      <c r="Z970" s="131"/>
      <c r="AA970" s="131"/>
      <c r="AB970" s="131"/>
      <c r="AC970" s="131"/>
      <c r="AD970" s="131"/>
    </row>
    <row r="971" spans="5:30">
      <c r="E971" s="129"/>
      <c r="F971" s="129"/>
      <c r="G971" s="129"/>
      <c r="H971" s="129"/>
      <c r="I971" s="129"/>
      <c r="J971" s="129"/>
      <c r="R971" s="131"/>
      <c r="S971" s="131"/>
      <c r="T971" s="131"/>
      <c r="U971" s="131"/>
      <c r="Z971" s="131"/>
      <c r="AA971" s="131"/>
      <c r="AB971" s="131"/>
      <c r="AC971" s="131"/>
      <c r="AD971" s="131"/>
    </row>
    <row r="972" spans="5:30">
      <c r="E972" s="129"/>
      <c r="F972" s="129"/>
      <c r="G972" s="129"/>
      <c r="H972" s="129"/>
      <c r="I972" s="129"/>
      <c r="J972" s="129"/>
      <c r="R972" s="131"/>
      <c r="S972" s="131"/>
      <c r="T972" s="131"/>
      <c r="U972" s="131"/>
      <c r="Z972" s="131"/>
      <c r="AA972" s="131"/>
      <c r="AB972" s="131"/>
      <c r="AC972" s="131"/>
      <c r="AD972" s="131"/>
    </row>
    <row r="973" spans="5:30">
      <c r="E973" s="129"/>
      <c r="F973" s="129"/>
      <c r="G973" s="129"/>
      <c r="H973" s="129"/>
      <c r="I973" s="129"/>
      <c r="J973" s="129"/>
      <c r="R973" s="131"/>
      <c r="S973" s="131"/>
      <c r="T973" s="131"/>
      <c r="U973" s="131"/>
      <c r="Z973" s="131"/>
      <c r="AA973" s="131"/>
      <c r="AB973" s="131"/>
      <c r="AC973" s="131"/>
      <c r="AD973" s="131"/>
    </row>
    <row r="974" spans="5:30">
      <c r="E974" s="129"/>
      <c r="F974" s="129"/>
      <c r="G974" s="129"/>
      <c r="H974" s="129"/>
      <c r="I974" s="129"/>
      <c r="J974" s="129"/>
      <c r="R974" s="131"/>
      <c r="S974" s="131"/>
      <c r="T974" s="131"/>
      <c r="U974" s="131"/>
      <c r="Z974" s="131"/>
      <c r="AA974" s="131"/>
      <c r="AB974" s="131"/>
      <c r="AC974" s="131"/>
      <c r="AD974" s="131"/>
    </row>
    <row r="975" spans="5:30">
      <c r="E975" s="129"/>
      <c r="F975" s="129"/>
      <c r="G975" s="129"/>
      <c r="H975" s="129"/>
      <c r="I975" s="129"/>
      <c r="J975" s="129"/>
      <c r="R975" s="131"/>
      <c r="S975" s="131"/>
      <c r="T975" s="131"/>
      <c r="U975" s="131"/>
      <c r="Z975" s="131"/>
      <c r="AA975" s="131"/>
      <c r="AB975" s="131"/>
      <c r="AC975" s="131"/>
      <c r="AD975" s="131"/>
    </row>
    <row r="976" spans="5:30">
      <c r="E976" s="129"/>
      <c r="F976" s="129"/>
      <c r="G976" s="129"/>
      <c r="H976" s="129"/>
      <c r="I976" s="129"/>
      <c r="J976" s="129"/>
      <c r="R976" s="131"/>
      <c r="S976" s="131"/>
      <c r="T976" s="131"/>
      <c r="U976" s="131"/>
      <c r="Z976" s="131"/>
      <c r="AA976" s="131"/>
      <c r="AB976" s="131"/>
      <c r="AC976" s="131"/>
      <c r="AD976" s="131"/>
    </row>
    <row r="977" spans="5:30">
      <c r="E977" s="129"/>
      <c r="F977" s="129"/>
      <c r="G977" s="129"/>
      <c r="H977" s="129"/>
      <c r="I977" s="129"/>
      <c r="J977" s="129"/>
      <c r="R977" s="131"/>
      <c r="S977" s="131"/>
      <c r="T977" s="131"/>
      <c r="U977" s="131"/>
      <c r="Z977" s="131"/>
      <c r="AA977" s="131"/>
      <c r="AB977" s="131"/>
      <c r="AC977" s="131"/>
      <c r="AD977" s="131"/>
    </row>
    <row r="978" spans="5:30">
      <c r="E978" s="129"/>
      <c r="F978" s="129"/>
      <c r="G978" s="129"/>
      <c r="H978" s="129"/>
      <c r="I978" s="129"/>
      <c r="J978" s="129"/>
      <c r="R978" s="131"/>
      <c r="S978" s="131"/>
      <c r="T978" s="131"/>
      <c r="U978" s="131"/>
      <c r="Z978" s="131"/>
      <c r="AA978" s="131"/>
      <c r="AB978" s="131"/>
      <c r="AC978" s="131"/>
      <c r="AD978" s="131"/>
    </row>
    <row r="979" spans="5:30">
      <c r="E979" s="129"/>
      <c r="F979" s="129"/>
      <c r="G979" s="129"/>
      <c r="H979" s="129"/>
      <c r="I979" s="129"/>
      <c r="J979" s="129"/>
      <c r="R979" s="131"/>
      <c r="S979" s="131"/>
      <c r="T979" s="131"/>
      <c r="U979" s="131"/>
      <c r="Z979" s="131"/>
      <c r="AA979" s="131"/>
      <c r="AB979" s="131"/>
      <c r="AC979" s="131"/>
      <c r="AD979" s="131"/>
    </row>
    <row r="980" spans="5:30">
      <c r="E980" s="129"/>
      <c r="F980" s="129"/>
      <c r="G980" s="129"/>
      <c r="H980" s="129"/>
      <c r="I980" s="129"/>
      <c r="J980" s="129"/>
      <c r="R980" s="131"/>
      <c r="S980" s="131"/>
      <c r="T980" s="131"/>
      <c r="U980" s="131"/>
      <c r="Z980" s="131"/>
      <c r="AA980" s="131"/>
      <c r="AB980" s="131"/>
      <c r="AC980" s="131"/>
      <c r="AD980" s="131"/>
    </row>
    <row r="981" spans="5:30">
      <c r="E981" s="129"/>
      <c r="F981" s="129"/>
      <c r="G981" s="129"/>
      <c r="H981" s="129"/>
      <c r="I981" s="129"/>
      <c r="J981" s="129"/>
      <c r="R981" s="131"/>
      <c r="S981" s="131"/>
      <c r="T981" s="131"/>
      <c r="U981" s="131"/>
      <c r="Z981" s="131"/>
      <c r="AA981" s="131"/>
      <c r="AB981" s="131"/>
      <c r="AC981" s="131"/>
      <c r="AD981" s="131"/>
    </row>
    <row r="982" spans="5:30">
      <c r="E982" s="129"/>
      <c r="F982" s="129"/>
      <c r="G982" s="129"/>
      <c r="H982" s="129"/>
      <c r="I982" s="129"/>
      <c r="J982" s="129"/>
      <c r="R982" s="131"/>
      <c r="S982" s="131"/>
      <c r="T982" s="131"/>
      <c r="U982" s="131"/>
      <c r="Z982" s="131"/>
      <c r="AA982" s="131"/>
      <c r="AB982" s="131"/>
      <c r="AC982" s="131"/>
      <c r="AD982" s="131"/>
    </row>
    <row r="983" spans="5:30">
      <c r="E983" s="129"/>
      <c r="F983" s="129"/>
      <c r="G983" s="129"/>
      <c r="H983" s="129"/>
      <c r="I983" s="129"/>
      <c r="J983" s="129"/>
      <c r="R983" s="131"/>
      <c r="S983" s="131"/>
      <c r="T983" s="131"/>
      <c r="U983" s="131"/>
      <c r="Z983" s="131"/>
      <c r="AA983" s="131"/>
      <c r="AB983" s="131"/>
      <c r="AC983" s="131"/>
      <c r="AD983" s="131"/>
    </row>
    <row r="984" spans="5:30">
      <c r="E984" s="129"/>
      <c r="F984" s="129"/>
      <c r="G984" s="129"/>
      <c r="H984" s="129"/>
      <c r="I984" s="129"/>
      <c r="J984" s="129"/>
      <c r="R984" s="131"/>
      <c r="S984" s="131"/>
      <c r="T984" s="131"/>
      <c r="U984" s="131"/>
      <c r="Z984" s="131"/>
      <c r="AA984" s="131"/>
      <c r="AB984" s="131"/>
      <c r="AC984" s="131"/>
      <c r="AD984" s="131"/>
    </row>
    <row r="985" spans="5:30">
      <c r="E985" s="129"/>
      <c r="F985" s="129"/>
      <c r="G985" s="129"/>
      <c r="H985" s="129"/>
      <c r="I985" s="129"/>
      <c r="J985" s="129"/>
      <c r="R985" s="131"/>
      <c r="S985" s="131"/>
      <c r="T985" s="131"/>
      <c r="U985" s="131"/>
      <c r="Z985" s="131"/>
      <c r="AA985" s="131"/>
      <c r="AB985" s="131"/>
      <c r="AC985" s="131"/>
      <c r="AD985" s="131"/>
    </row>
    <row r="986" spans="5:30">
      <c r="E986" s="129"/>
      <c r="F986" s="129"/>
      <c r="G986" s="129"/>
      <c r="H986" s="129"/>
      <c r="I986" s="129"/>
      <c r="J986" s="129"/>
      <c r="R986" s="131"/>
      <c r="S986" s="131"/>
      <c r="T986" s="131"/>
      <c r="U986" s="131"/>
      <c r="Z986" s="131"/>
      <c r="AA986" s="131"/>
      <c r="AB986" s="131"/>
      <c r="AC986" s="131"/>
      <c r="AD986" s="131"/>
    </row>
    <row r="987" spans="5:30">
      <c r="E987" s="129"/>
      <c r="F987" s="129"/>
      <c r="G987" s="129"/>
      <c r="H987" s="129"/>
      <c r="I987" s="129"/>
      <c r="J987" s="129"/>
      <c r="R987" s="131"/>
      <c r="S987" s="131"/>
      <c r="T987" s="131"/>
      <c r="U987" s="131"/>
      <c r="Z987" s="131"/>
      <c r="AA987" s="131"/>
      <c r="AB987" s="131"/>
      <c r="AC987" s="131"/>
      <c r="AD987" s="131"/>
    </row>
    <row r="988" spans="5:30">
      <c r="E988" s="129"/>
      <c r="F988" s="129"/>
      <c r="G988" s="129"/>
      <c r="H988" s="129"/>
      <c r="I988" s="129"/>
      <c r="J988" s="129"/>
      <c r="R988" s="131"/>
      <c r="S988" s="131"/>
      <c r="T988" s="131"/>
      <c r="U988" s="131"/>
      <c r="Z988" s="131"/>
      <c r="AA988" s="131"/>
      <c r="AB988" s="131"/>
      <c r="AC988" s="131"/>
      <c r="AD988" s="131"/>
    </row>
    <row r="989" spans="5:30">
      <c r="E989" s="129"/>
      <c r="F989" s="129"/>
      <c r="G989" s="129"/>
      <c r="H989" s="129"/>
      <c r="I989" s="129"/>
      <c r="J989" s="129"/>
      <c r="R989" s="131"/>
      <c r="S989" s="131"/>
      <c r="T989" s="131"/>
      <c r="U989" s="131"/>
      <c r="Z989" s="131"/>
      <c r="AA989" s="131"/>
      <c r="AB989" s="131"/>
      <c r="AC989" s="131"/>
      <c r="AD989" s="131"/>
    </row>
    <row r="990" spans="5:30">
      <c r="E990" s="129"/>
      <c r="F990" s="129"/>
      <c r="G990" s="129"/>
      <c r="H990" s="129"/>
      <c r="I990" s="129"/>
      <c r="J990" s="129"/>
      <c r="R990" s="131"/>
      <c r="S990" s="131"/>
      <c r="T990" s="131"/>
      <c r="U990" s="131"/>
      <c r="Z990" s="131"/>
      <c r="AA990" s="131"/>
      <c r="AB990" s="131"/>
      <c r="AC990" s="131"/>
      <c r="AD990" s="131"/>
    </row>
    <row r="991" spans="5:30">
      <c r="E991" s="129"/>
      <c r="F991" s="129"/>
      <c r="G991" s="129"/>
      <c r="H991" s="129"/>
      <c r="I991" s="129"/>
      <c r="J991" s="129"/>
      <c r="R991" s="131"/>
      <c r="S991" s="131"/>
      <c r="T991" s="131"/>
      <c r="U991" s="131"/>
      <c r="Z991" s="131"/>
      <c r="AA991" s="131"/>
      <c r="AB991" s="131"/>
      <c r="AC991" s="131"/>
      <c r="AD991" s="131"/>
    </row>
    <row r="992" spans="5:30">
      <c r="E992" s="129"/>
      <c r="F992" s="129"/>
      <c r="G992" s="129"/>
      <c r="H992" s="129"/>
      <c r="I992" s="129"/>
      <c r="J992" s="129"/>
      <c r="R992" s="131"/>
      <c r="S992" s="131"/>
      <c r="T992" s="131"/>
      <c r="U992" s="131"/>
      <c r="Z992" s="131"/>
      <c r="AA992" s="131"/>
      <c r="AB992" s="131"/>
      <c r="AC992" s="131"/>
      <c r="AD992" s="131"/>
    </row>
    <row r="993" spans="5:30">
      <c r="E993" s="129"/>
      <c r="F993" s="129"/>
      <c r="G993" s="129"/>
      <c r="H993" s="129"/>
      <c r="I993" s="129"/>
      <c r="J993" s="129"/>
      <c r="R993" s="131"/>
      <c r="S993" s="131"/>
      <c r="T993" s="131"/>
      <c r="U993" s="131"/>
      <c r="Z993" s="131"/>
      <c r="AA993" s="131"/>
      <c r="AB993" s="131"/>
      <c r="AC993" s="131"/>
      <c r="AD993" s="131"/>
    </row>
    <row r="994" spans="5:30">
      <c r="E994" s="129"/>
      <c r="F994" s="129"/>
      <c r="G994" s="129"/>
      <c r="H994" s="129"/>
      <c r="I994" s="129"/>
      <c r="J994" s="129"/>
      <c r="R994" s="131"/>
      <c r="S994" s="131"/>
      <c r="T994" s="131"/>
      <c r="U994" s="131"/>
      <c r="Z994" s="131"/>
      <c r="AA994" s="131"/>
      <c r="AB994" s="131"/>
      <c r="AC994" s="131"/>
      <c r="AD994" s="131"/>
    </row>
    <row r="995" spans="5:30">
      <c r="E995" s="129"/>
      <c r="F995" s="129"/>
      <c r="G995" s="129"/>
      <c r="H995" s="129"/>
      <c r="I995" s="129"/>
      <c r="J995" s="129"/>
      <c r="R995" s="131"/>
      <c r="S995" s="131"/>
      <c r="T995" s="131"/>
      <c r="U995" s="131"/>
      <c r="Z995" s="131"/>
      <c r="AA995" s="131"/>
      <c r="AB995" s="131"/>
      <c r="AC995" s="131"/>
      <c r="AD995" s="131"/>
    </row>
    <row r="996" spans="5:30">
      <c r="E996" s="129"/>
      <c r="F996" s="129"/>
      <c r="G996" s="129"/>
      <c r="H996" s="129"/>
      <c r="I996" s="129"/>
      <c r="J996" s="129"/>
      <c r="R996" s="131"/>
      <c r="S996" s="131"/>
      <c r="T996" s="131"/>
      <c r="U996" s="131"/>
      <c r="Z996" s="131"/>
      <c r="AA996" s="131"/>
      <c r="AB996" s="131"/>
      <c r="AC996" s="131"/>
      <c r="AD996" s="131"/>
    </row>
    <row r="997" spans="5:30">
      <c r="E997" s="129"/>
      <c r="F997" s="129"/>
      <c r="G997" s="129"/>
      <c r="H997" s="129"/>
      <c r="I997" s="129"/>
      <c r="J997" s="129"/>
      <c r="R997" s="131"/>
      <c r="S997" s="131"/>
      <c r="T997" s="131"/>
      <c r="U997" s="131"/>
      <c r="Z997" s="131"/>
      <c r="AA997" s="131"/>
      <c r="AB997" s="131"/>
      <c r="AC997" s="131"/>
      <c r="AD997" s="131"/>
    </row>
    <row r="998" spans="5:30">
      <c r="E998" s="129"/>
      <c r="F998" s="129"/>
      <c r="G998" s="129"/>
      <c r="H998" s="129"/>
      <c r="I998" s="129"/>
      <c r="J998" s="129"/>
      <c r="R998" s="131"/>
      <c r="S998" s="131"/>
      <c r="T998" s="131"/>
      <c r="U998" s="131"/>
      <c r="Z998" s="131"/>
      <c r="AA998" s="131"/>
      <c r="AB998" s="131"/>
      <c r="AC998" s="131"/>
      <c r="AD998" s="131"/>
    </row>
    <row r="999" spans="5:30">
      <c r="E999" s="129"/>
      <c r="F999" s="129"/>
      <c r="G999" s="129"/>
      <c r="H999" s="129"/>
      <c r="I999" s="129"/>
      <c r="J999" s="129"/>
      <c r="R999" s="131"/>
      <c r="S999" s="131"/>
      <c r="T999" s="131"/>
      <c r="U999" s="131"/>
      <c r="Z999" s="131"/>
      <c r="AA999" s="131"/>
      <c r="AB999" s="131"/>
      <c r="AC999" s="131"/>
      <c r="AD999" s="131"/>
    </row>
    <row r="1000" spans="5:30">
      <c r="E1000" s="129"/>
      <c r="F1000" s="129"/>
      <c r="G1000" s="129"/>
      <c r="H1000" s="129"/>
      <c r="I1000" s="129"/>
      <c r="J1000" s="129"/>
      <c r="R1000" s="131"/>
      <c r="S1000" s="131"/>
      <c r="T1000" s="131"/>
      <c r="U1000" s="131"/>
      <c r="Z1000" s="131"/>
      <c r="AA1000" s="131"/>
      <c r="AB1000" s="131"/>
      <c r="AC1000" s="131"/>
      <c r="AD1000" s="13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001"/>
  <sheetViews>
    <sheetView workbookViewId="0"/>
  </sheetViews>
  <sheetFormatPr defaultColWidth="12.6640625" defaultRowHeight="15.75" customHeight="1"/>
  <cols>
    <col min="1" max="1" width="7.88671875" customWidth="1"/>
  </cols>
  <sheetData>
    <row r="1" spans="1:26" ht="13.2">
      <c r="A1" s="98" t="s">
        <v>889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13.2">
      <c r="A2" s="100" t="s">
        <v>85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3.2">
      <c r="A3" s="98" t="s">
        <v>536</v>
      </c>
      <c r="B3" s="99"/>
      <c r="C3" s="99"/>
      <c r="D3" s="99"/>
      <c r="E3" s="98" t="s">
        <v>537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5.75" customHeight="1">
      <c r="A4" s="122">
        <v>0.78410000000000002</v>
      </c>
      <c r="B4" s="64" t="s">
        <v>890</v>
      </c>
      <c r="C4" s="64" t="s">
        <v>439</v>
      </c>
      <c r="D4" s="12"/>
      <c r="E4" s="102">
        <v>249</v>
      </c>
      <c r="F4" s="64" t="s">
        <v>891</v>
      </c>
      <c r="G4" s="64" t="s">
        <v>17</v>
      </c>
      <c r="H4" s="13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15.75" customHeight="1">
      <c r="A5" s="122">
        <v>0.77739999999999998</v>
      </c>
      <c r="B5" s="64" t="s">
        <v>892</v>
      </c>
      <c r="C5" s="64" t="s">
        <v>32</v>
      </c>
      <c r="D5" s="13"/>
      <c r="E5" s="102">
        <v>220</v>
      </c>
      <c r="F5" s="64" t="s">
        <v>892</v>
      </c>
      <c r="G5" s="64" t="s">
        <v>32</v>
      </c>
      <c r="H5" s="12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ht="15.75" customHeight="1">
      <c r="A6" s="122">
        <v>0.67400000000000004</v>
      </c>
      <c r="B6" s="64" t="s">
        <v>893</v>
      </c>
      <c r="C6" s="64" t="s">
        <v>38</v>
      </c>
      <c r="D6" s="12"/>
      <c r="E6" s="102">
        <v>220</v>
      </c>
      <c r="F6" s="64" t="s">
        <v>894</v>
      </c>
      <c r="G6" s="64" t="s">
        <v>51</v>
      </c>
      <c r="H6" s="12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26" ht="15.75" customHeight="1">
      <c r="A7" s="122">
        <v>0.65639999999999998</v>
      </c>
      <c r="B7" s="64" t="s">
        <v>895</v>
      </c>
      <c r="C7" s="64" t="s">
        <v>22</v>
      </c>
      <c r="D7" s="12"/>
      <c r="E7" s="102">
        <v>193</v>
      </c>
      <c r="F7" s="64" t="s">
        <v>896</v>
      </c>
      <c r="G7" s="64" t="s">
        <v>18</v>
      </c>
      <c r="H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ht="15.75" customHeight="1">
      <c r="A8" s="122">
        <v>0.64839999999999998</v>
      </c>
      <c r="B8" s="64" t="s">
        <v>891</v>
      </c>
      <c r="C8" s="64" t="s">
        <v>17</v>
      </c>
      <c r="D8" s="12"/>
      <c r="E8" s="102">
        <v>180</v>
      </c>
      <c r="F8" s="64" t="s">
        <v>897</v>
      </c>
      <c r="G8" s="64" t="s">
        <v>12</v>
      </c>
      <c r="H8" s="12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13.2">
      <c r="A9" s="99"/>
      <c r="B9" s="99"/>
      <c r="C9" s="99"/>
      <c r="D9" s="99"/>
      <c r="E9" s="99"/>
      <c r="F9" s="99"/>
      <c r="G9" s="99"/>
      <c r="H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6" ht="13.2">
      <c r="A10" s="100" t="s">
        <v>82</v>
      </c>
      <c r="B10" s="99"/>
      <c r="C10" s="99"/>
      <c r="D10" s="99"/>
      <c r="E10" s="99"/>
      <c r="F10" s="99"/>
      <c r="G10" s="99"/>
      <c r="H10" s="99"/>
      <c r="I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13.2">
      <c r="A11" s="98" t="s">
        <v>585</v>
      </c>
      <c r="B11" s="99"/>
      <c r="C11" s="99"/>
      <c r="D11" s="99"/>
      <c r="E11" s="98" t="s">
        <v>546</v>
      </c>
      <c r="F11" s="99"/>
      <c r="G11" s="99"/>
      <c r="H11" s="99"/>
      <c r="I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15.75" customHeight="1">
      <c r="A12" s="102">
        <v>59</v>
      </c>
      <c r="B12" s="64" t="s">
        <v>898</v>
      </c>
      <c r="C12" s="64" t="s">
        <v>25</v>
      </c>
      <c r="D12" s="12"/>
      <c r="E12" s="102">
        <v>76</v>
      </c>
      <c r="F12" s="64" t="s">
        <v>899</v>
      </c>
      <c r="G12" s="64" t="s">
        <v>17</v>
      </c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1:26" ht="15.75" customHeight="1">
      <c r="A13" s="102">
        <v>42</v>
      </c>
      <c r="B13" s="64" t="s">
        <v>899</v>
      </c>
      <c r="C13" s="64" t="s">
        <v>17</v>
      </c>
      <c r="D13" s="12"/>
      <c r="E13" s="102">
        <v>61</v>
      </c>
      <c r="F13" s="64" t="s">
        <v>900</v>
      </c>
      <c r="G13" s="64" t="s">
        <v>11</v>
      </c>
      <c r="H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26" ht="15.75" customHeight="1">
      <c r="A14" s="102">
        <v>32</v>
      </c>
      <c r="B14" s="64" t="s">
        <v>901</v>
      </c>
      <c r="C14" s="64" t="s">
        <v>11</v>
      </c>
      <c r="D14" s="12"/>
      <c r="E14" s="102">
        <v>59</v>
      </c>
      <c r="F14" s="64" t="s">
        <v>902</v>
      </c>
      <c r="G14" s="64" t="s">
        <v>41</v>
      </c>
      <c r="H14" s="13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5.75" customHeight="1">
      <c r="A15" s="102">
        <v>31</v>
      </c>
      <c r="B15" s="64" t="s">
        <v>900</v>
      </c>
      <c r="C15" s="64" t="s">
        <v>11</v>
      </c>
      <c r="D15" s="13"/>
      <c r="E15" s="102">
        <v>59</v>
      </c>
      <c r="F15" s="64" t="s">
        <v>903</v>
      </c>
      <c r="G15" s="64" t="s">
        <v>387</v>
      </c>
      <c r="H15" s="13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5.75" customHeight="1">
      <c r="A16" s="102">
        <v>31</v>
      </c>
      <c r="B16" s="64" t="s">
        <v>904</v>
      </c>
      <c r="C16" s="64" t="s">
        <v>41</v>
      </c>
      <c r="D16" s="174"/>
      <c r="E16" s="102">
        <v>50</v>
      </c>
      <c r="F16" s="64" t="s">
        <v>905</v>
      </c>
      <c r="G16" s="64" t="s">
        <v>52</v>
      </c>
      <c r="H16" s="12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ht="13.2">
      <c r="A17" s="102">
        <v>31</v>
      </c>
      <c r="B17" s="64" t="s">
        <v>902</v>
      </c>
      <c r="C17" s="64" t="s">
        <v>41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3.2">
      <c r="A18" s="102">
        <v>31</v>
      </c>
      <c r="B18" s="64" t="s">
        <v>903</v>
      </c>
      <c r="C18" s="64" t="s">
        <v>387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13.2">
      <c r="A19" s="100" t="s">
        <v>73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13.2">
      <c r="A20" s="98" t="s">
        <v>557</v>
      </c>
      <c r="B20" s="99"/>
      <c r="C20" s="99"/>
      <c r="D20" s="99"/>
      <c r="E20" s="98" t="s">
        <v>558</v>
      </c>
      <c r="F20" s="99"/>
      <c r="G20" s="99"/>
      <c r="H20" s="99"/>
      <c r="I20" s="98" t="s">
        <v>559</v>
      </c>
      <c r="J20" s="99"/>
      <c r="K20" s="99"/>
      <c r="L20" s="99"/>
      <c r="M20" s="98" t="s">
        <v>546</v>
      </c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15.75" customHeight="1">
      <c r="A21" s="102">
        <v>60</v>
      </c>
      <c r="B21" s="64" t="s">
        <v>906</v>
      </c>
      <c r="C21" s="64" t="s">
        <v>4</v>
      </c>
      <c r="D21" s="13"/>
      <c r="E21" s="102">
        <v>35</v>
      </c>
      <c r="F21" s="64" t="s">
        <v>907</v>
      </c>
      <c r="G21" s="64" t="s">
        <v>22</v>
      </c>
      <c r="H21" s="12"/>
      <c r="I21" s="102">
        <v>93</v>
      </c>
      <c r="J21" s="64" t="s">
        <v>906</v>
      </c>
      <c r="K21" s="64" t="s">
        <v>4</v>
      </c>
      <c r="L21" s="82"/>
      <c r="M21" s="102">
        <v>128</v>
      </c>
      <c r="N21" s="64" t="s">
        <v>908</v>
      </c>
      <c r="O21" s="64" t="s">
        <v>387</v>
      </c>
      <c r="P21" s="12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15.75" customHeight="1">
      <c r="A22" s="102">
        <v>51</v>
      </c>
      <c r="B22" s="64" t="s">
        <v>909</v>
      </c>
      <c r="C22" s="64" t="s">
        <v>117</v>
      </c>
      <c r="D22" s="13"/>
      <c r="E22" s="102">
        <v>33</v>
      </c>
      <c r="F22" s="64" t="s">
        <v>906</v>
      </c>
      <c r="G22" s="64" t="s">
        <v>4</v>
      </c>
      <c r="H22" s="12"/>
      <c r="I22" s="102">
        <v>80</v>
      </c>
      <c r="J22" s="64" t="s">
        <v>909</v>
      </c>
      <c r="K22" s="64" t="s">
        <v>117</v>
      </c>
      <c r="L22" s="82"/>
      <c r="M22" s="102">
        <v>90</v>
      </c>
      <c r="N22" s="64" t="s">
        <v>910</v>
      </c>
      <c r="O22" s="64" t="s">
        <v>34</v>
      </c>
      <c r="P22" s="12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15.75" customHeight="1">
      <c r="A23" s="102">
        <v>48</v>
      </c>
      <c r="B23" s="64" t="s">
        <v>911</v>
      </c>
      <c r="C23" s="64" t="s">
        <v>9</v>
      </c>
      <c r="D23" s="12"/>
      <c r="E23" s="102">
        <v>29</v>
      </c>
      <c r="F23" s="64" t="s">
        <v>909</v>
      </c>
      <c r="G23" s="64" t="s">
        <v>117</v>
      </c>
      <c r="H23" s="12"/>
      <c r="I23" s="102">
        <v>74</v>
      </c>
      <c r="J23" s="64" t="s">
        <v>907</v>
      </c>
      <c r="K23" s="64" t="s">
        <v>22</v>
      </c>
      <c r="L23" s="82"/>
      <c r="M23" s="102">
        <v>85</v>
      </c>
      <c r="N23" s="64" t="s">
        <v>912</v>
      </c>
      <c r="O23" s="64" t="s">
        <v>51</v>
      </c>
      <c r="P23" s="13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15.75" customHeight="1">
      <c r="A24" s="102">
        <v>48</v>
      </c>
      <c r="B24" s="64" t="s">
        <v>913</v>
      </c>
      <c r="C24" s="64" t="s">
        <v>34</v>
      </c>
      <c r="D24" s="172"/>
      <c r="E24" s="102">
        <v>24</v>
      </c>
      <c r="F24" s="64" t="s">
        <v>914</v>
      </c>
      <c r="G24" s="64" t="s">
        <v>30</v>
      </c>
      <c r="H24" s="12"/>
      <c r="I24" s="102">
        <v>71</v>
      </c>
      <c r="J24" s="64" t="s">
        <v>914</v>
      </c>
      <c r="K24" s="64" t="s">
        <v>30</v>
      </c>
      <c r="L24" s="175"/>
      <c r="M24" s="102">
        <v>81</v>
      </c>
      <c r="N24" s="64" t="s">
        <v>915</v>
      </c>
      <c r="O24" s="64" t="s">
        <v>36</v>
      </c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15.75" customHeight="1">
      <c r="A25" s="102">
        <v>48</v>
      </c>
      <c r="B25" s="64" t="s">
        <v>916</v>
      </c>
      <c r="C25" s="64" t="s">
        <v>26</v>
      </c>
      <c r="D25" s="12"/>
      <c r="E25" s="102">
        <v>24</v>
      </c>
      <c r="F25" s="64" t="s">
        <v>917</v>
      </c>
      <c r="G25" s="64" t="s">
        <v>47</v>
      </c>
      <c r="H25" s="12"/>
      <c r="I25" s="102">
        <v>71</v>
      </c>
      <c r="J25" s="64" t="s">
        <v>911</v>
      </c>
      <c r="K25" s="64" t="s">
        <v>9</v>
      </c>
      <c r="L25" s="1"/>
      <c r="M25" s="102">
        <v>79</v>
      </c>
      <c r="N25" s="64" t="s">
        <v>918</v>
      </c>
      <c r="O25" s="64" t="s">
        <v>41</v>
      </c>
      <c r="P25" s="13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15.75" customHeight="1">
      <c r="A26" s="98"/>
      <c r="B26" s="98"/>
      <c r="C26" s="98"/>
      <c r="D26" s="103"/>
      <c r="E26" s="99"/>
      <c r="F26" s="99"/>
      <c r="G26" s="99"/>
      <c r="H26" s="99"/>
      <c r="I26" s="99"/>
      <c r="J26" s="99"/>
      <c r="K26" s="99"/>
      <c r="L26" s="99"/>
      <c r="M26" s="99"/>
      <c r="N26" s="98"/>
      <c r="O26" s="98"/>
      <c r="P26" s="115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13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13.2">
      <c r="A28" s="100" t="s">
        <v>79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3.2">
      <c r="A29" s="98" t="s">
        <v>557</v>
      </c>
      <c r="B29" s="99"/>
      <c r="C29" s="99"/>
      <c r="D29" s="99"/>
      <c r="E29" s="98" t="s">
        <v>558</v>
      </c>
      <c r="F29" s="99"/>
      <c r="G29" s="99"/>
      <c r="H29" s="99"/>
      <c r="I29" s="98" t="s">
        <v>559</v>
      </c>
      <c r="J29" s="99"/>
      <c r="K29" s="99"/>
      <c r="L29" s="99"/>
      <c r="M29" s="98" t="s">
        <v>546</v>
      </c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14.4">
      <c r="A30" s="102">
        <v>94</v>
      </c>
      <c r="B30" s="64" t="s">
        <v>919</v>
      </c>
      <c r="C30" s="64" t="s">
        <v>57</v>
      </c>
      <c r="E30" s="102">
        <v>60</v>
      </c>
      <c r="F30" s="64" t="s">
        <v>920</v>
      </c>
      <c r="G30" s="64" t="s">
        <v>494</v>
      </c>
      <c r="H30" s="12"/>
      <c r="I30" s="102">
        <v>126</v>
      </c>
      <c r="J30" s="64" t="s">
        <v>919</v>
      </c>
      <c r="K30" s="64" t="s">
        <v>57</v>
      </c>
      <c r="L30" s="12"/>
      <c r="M30" s="102">
        <v>102</v>
      </c>
      <c r="N30" s="64" t="s">
        <v>921</v>
      </c>
      <c r="O30" s="64" t="s">
        <v>54</v>
      </c>
      <c r="P30" s="103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4.4">
      <c r="A31" s="102">
        <v>63</v>
      </c>
      <c r="B31" s="64" t="s">
        <v>922</v>
      </c>
      <c r="C31" s="64" t="s">
        <v>14</v>
      </c>
      <c r="D31" s="12"/>
      <c r="E31" s="102">
        <v>53</v>
      </c>
      <c r="F31" s="64" t="s">
        <v>923</v>
      </c>
      <c r="G31" s="64" t="s">
        <v>14</v>
      </c>
      <c r="H31" s="12"/>
      <c r="I31" s="102">
        <v>110</v>
      </c>
      <c r="J31" s="64" t="s">
        <v>923</v>
      </c>
      <c r="K31" s="64" t="s">
        <v>14</v>
      </c>
      <c r="L31" s="12"/>
      <c r="M31" s="102">
        <v>78</v>
      </c>
      <c r="N31" s="64" t="s">
        <v>919</v>
      </c>
      <c r="O31" s="64" t="s">
        <v>57</v>
      </c>
      <c r="P31" s="12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14.4">
      <c r="A32" s="102">
        <v>61</v>
      </c>
      <c r="B32" s="64" t="s">
        <v>924</v>
      </c>
      <c r="C32" s="64" t="s">
        <v>9</v>
      </c>
      <c r="D32" s="103"/>
      <c r="E32" s="102">
        <v>47</v>
      </c>
      <c r="F32" s="64" t="s">
        <v>925</v>
      </c>
      <c r="G32" s="64" t="s">
        <v>22</v>
      </c>
      <c r="H32" s="12"/>
      <c r="I32" s="102">
        <v>105</v>
      </c>
      <c r="J32" s="64" t="s">
        <v>920</v>
      </c>
      <c r="K32" s="64" t="s">
        <v>494</v>
      </c>
      <c r="M32" s="102">
        <v>73</v>
      </c>
      <c r="N32" s="64" t="s">
        <v>926</v>
      </c>
      <c r="O32" s="64" t="s">
        <v>7</v>
      </c>
      <c r="P32" s="12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14.4">
      <c r="A33" s="102">
        <v>60</v>
      </c>
      <c r="B33" s="64" t="s">
        <v>926</v>
      </c>
      <c r="C33" s="64" t="s">
        <v>7</v>
      </c>
      <c r="D33" s="12"/>
      <c r="E33" s="102">
        <v>43</v>
      </c>
      <c r="F33" s="64" t="s">
        <v>927</v>
      </c>
      <c r="G33" s="64" t="s">
        <v>4</v>
      </c>
      <c r="H33" s="99"/>
      <c r="I33" s="102">
        <v>105</v>
      </c>
      <c r="J33" s="64" t="s">
        <v>922</v>
      </c>
      <c r="K33" s="64" t="s">
        <v>14</v>
      </c>
      <c r="L33" s="12"/>
      <c r="M33" s="102">
        <v>72</v>
      </c>
      <c r="N33" s="64" t="s">
        <v>928</v>
      </c>
      <c r="O33" s="64" t="s">
        <v>34</v>
      </c>
      <c r="P33" s="13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14.4">
      <c r="A34" s="102">
        <v>60</v>
      </c>
      <c r="B34" s="64" t="s">
        <v>929</v>
      </c>
      <c r="C34" s="64" t="s">
        <v>494</v>
      </c>
      <c r="D34" s="13"/>
      <c r="E34" s="102">
        <v>42</v>
      </c>
      <c r="F34" s="64" t="s">
        <v>922</v>
      </c>
      <c r="G34" s="64" t="s">
        <v>14</v>
      </c>
      <c r="H34" s="13"/>
      <c r="I34" s="102">
        <v>98</v>
      </c>
      <c r="J34" s="64" t="s">
        <v>924</v>
      </c>
      <c r="K34" s="64" t="s">
        <v>9</v>
      </c>
      <c r="L34" s="13"/>
      <c r="M34" s="102">
        <v>64</v>
      </c>
      <c r="N34" s="64" t="s">
        <v>920</v>
      </c>
      <c r="O34" s="64" t="s">
        <v>494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13.2">
      <c r="A35" s="99"/>
      <c r="B35" s="99"/>
      <c r="C35" s="99"/>
      <c r="D35" s="99"/>
      <c r="E35" s="99"/>
      <c r="F35" s="99"/>
      <c r="G35" s="99"/>
      <c r="H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13.2">
      <c r="A36" s="100" t="s">
        <v>114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13.2">
      <c r="A37" s="98" t="s">
        <v>585</v>
      </c>
      <c r="B37" s="99"/>
      <c r="C37" s="99"/>
      <c r="D37" s="99"/>
      <c r="E37" s="98" t="s">
        <v>546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14.4">
      <c r="A38" s="102">
        <v>65</v>
      </c>
      <c r="B38" s="64" t="s">
        <v>930</v>
      </c>
      <c r="C38" s="64" t="s">
        <v>56</v>
      </c>
      <c r="D38" s="12"/>
      <c r="E38" s="102">
        <v>182</v>
      </c>
      <c r="F38" s="64" t="s">
        <v>930</v>
      </c>
      <c r="G38" s="64" t="s">
        <v>56</v>
      </c>
      <c r="H38" s="12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14.4">
      <c r="A39" s="102">
        <v>28</v>
      </c>
      <c r="B39" s="64" t="s">
        <v>931</v>
      </c>
      <c r="C39" s="64" t="s">
        <v>30</v>
      </c>
      <c r="D39" s="12"/>
      <c r="E39" s="102">
        <v>67</v>
      </c>
      <c r="F39" s="64" t="s">
        <v>932</v>
      </c>
      <c r="G39" s="64" t="s">
        <v>288</v>
      </c>
      <c r="H39" s="13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14.4">
      <c r="A40" s="102">
        <v>18</v>
      </c>
      <c r="B40" s="64" t="s">
        <v>933</v>
      </c>
      <c r="C40" s="64" t="s">
        <v>4</v>
      </c>
      <c r="D40" s="13"/>
      <c r="E40" s="102">
        <v>64</v>
      </c>
      <c r="F40" s="64" t="s">
        <v>933</v>
      </c>
      <c r="G40" s="64" t="s">
        <v>4</v>
      </c>
      <c r="H40" s="12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14.4">
      <c r="A41" s="102">
        <v>17</v>
      </c>
      <c r="B41" s="64" t="s">
        <v>934</v>
      </c>
      <c r="C41" s="64" t="s">
        <v>12</v>
      </c>
      <c r="D41" s="13"/>
      <c r="E41" s="102">
        <v>62</v>
      </c>
      <c r="F41" s="64" t="s">
        <v>935</v>
      </c>
      <c r="G41" s="64" t="s">
        <v>439</v>
      </c>
      <c r="H41" s="12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14.4">
      <c r="A42" s="102">
        <v>17</v>
      </c>
      <c r="B42" s="64" t="s">
        <v>935</v>
      </c>
      <c r="C42" s="64" t="s">
        <v>439</v>
      </c>
      <c r="D42" s="12"/>
      <c r="E42" s="102">
        <v>55</v>
      </c>
      <c r="F42" s="64" t="s">
        <v>936</v>
      </c>
      <c r="G42" s="64" t="s">
        <v>5</v>
      </c>
      <c r="H42" s="13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13.2">
      <c r="A43" s="99"/>
      <c r="B43" s="99"/>
      <c r="C43" s="99"/>
      <c r="D43" s="99"/>
      <c r="E43" s="99"/>
      <c r="F43" s="99"/>
      <c r="G43" s="99"/>
      <c r="H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3.2">
      <c r="A44" s="100" t="s">
        <v>76</v>
      </c>
      <c r="B44" s="99"/>
      <c r="C44" s="99"/>
      <c r="D44" s="99"/>
      <c r="E44" s="99"/>
      <c r="F44" s="99"/>
      <c r="G44" s="99"/>
      <c r="H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13.2">
      <c r="A45" s="98" t="s">
        <v>585</v>
      </c>
      <c r="B45" s="99"/>
      <c r="C45" s="99"/>
      <c r="D45" s="99"/>
      <c r="E45" s="98" t="s">
        <v>546</v>
      </c>
      <c r="F45" s="99"/>
      <c r="G45" s="99"/>
      <c r="H45" s="99"/>
      <c r="I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14.4">
      <c r="A46" s="102">
        <v>47</v>
      </c>
      <c r="B46" s="64" t="s">
        <v>937</v>
      </c>
      <c r="C46" s="64" t="s">
        <v>30</v>
      </c>
      <c r="D46" s="13"/>
      <c r="E46" s="102">
        <v>103</v>
      </c>
      <c r="F46" s="64" t="s">
        <v>938</v>
      </c>
      <c r="G46" s="64" t="s">
        <v>26</v>
      </c>
      <c r="H46" s="12"/>
      <c r="I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14.4">
      <c r="A47" s="102">
        <v>37</v>
      </c>
      <c r="B47" s="64" t="s">
        <v>939</v>
      </c>
      <c r="C47" s="64" t="s">
        <v>10</v>
      </c>
      <c r="D47" s="176"/>
      <c r="E47" s="102">
        <v>86</v>
      </c>
      <c r="F47" s="64" t="s">
        <v>939</v>
      </c>
      <c r="G47" s="64" t="s">
        <v>10</v>
      </c>
      <c r="H47" s="12"/>
      <c r="I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14.4">
      <c r="A48" s="102">
        <v>35</v>
      </c>
      <c r="B48" s="64" t="s">
        <v>940</v>
      </c>
      <c r="C48" s="64" t="s">
        <v>36</v>
      </c>
      <c r="D48" s="12"/>
      <c r="E48" s="102">
        <v>71</v>
      </c>
      <c r="F48" s="64" t="s">
        <v>940</v>
      </c>
      <c r="G48" s="64" t="s">
        <v>36</v>
      </c>
      <c r="H48" s="13"/>
      <c r="I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14.4">
      <c r="A49" s="102">
        <v>32</v>
      </c>
      <c r="B49" s="64" t="s">
        <v>941</v>
      </c>
      <c r="C49" s="64" t="s">
        <v>24</v>
      </c>
      <c r="D49" s="12"/>
      <c r="E49" s="102">
        <v>62</v>
      </c>
      <c r="F49" s="64" t="s">
        <v>937</v>
      </c>
      <c r="G49" s="64" t="s">
        <v>30</v>
      </c>
      <c r="H49" s="12"/>
      <c r="I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4.4">
      <c r="A50" s="102">
        <v>30</v>
      </c>
      <c r="B50" s="64" t="s">
        <v>938</v>
      </c>
      <c r="C50" s="64" t="s">
        <v>26</v>
      </c>
      <c r="D50" s="12"/>
      <c r="E50" s="102">
        <v>59</v>
      </c>
      <c r="F50" s="64" t="s">
        <v>941</v>
      </c>
      <c r="G50" s="64" t="s">
        <v>24</v>
      </c>
      <c r="H50" s="176"/>
      <c r="I50" s="99"/>
      <c r="J50" s="120"/>
      <c r="K50" s="120"/>
      <c r="L50" s="13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14.4">
      <c r="A51" s="99"/>
      <c r="B51" s="99"/>
      <c r="C51" s="99"/>
      <c r="D51" s="99"/>
      <c r="E51" s="99"/>
      <c r="F51" s="99"/>
      <c r="G51" s="99"/>
      <c r="H51" s="99"/>
      <c r="I51" s="99"/>
      <c r="J51" s="120"/>
      <c r="K51" s="120"/>
      <c r="L51" s="13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13.2">
      <c r="A52" s="100" t="s">
        <v>90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13.2">
      <c r="A53" s="98" t="s">
        <v>596</v>
      </c>
      <c r="B53" s="99"/>
      <c r="C53" s="99"/>
      <c r="D53" s="99"/>
      <c r="E53" s="98" t="s">
        <v>597</v>
      </c>
      <c r="F53" s="99"/>
      <c r="G53" s="99"/>
      <c r="H53" s="99"/>
      <c r="I53" s="98" t="s">
        <v>546</v>
      </c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4.4">
      <c r="A54" s="102">
        <v>328</v>
      </c>
      <c r="B54" s="64" t="s">
        <v>942</v>
      </c>
      <c r="C54" s="64" t="s">
        <v>288</v>
      </c>
      <c r="D54" s="13"/>
      <c r="E54" s="177">
        <v>0.8952</v>
      </c>
      <c r="F54" s="64" t="s">
        <v>943</v>
      </c>
      <c r="G54" s="64" t="s">
        <v>56</v>
      </c>
      <c r="H54" s="13"/>
      <c r="I54" s="102">
        <v>275</v>
      </c>
      <c r="J54" s="64" t="s">
        <v>942</v>
      </c>
      <c r="K54" s="64" t="s">
        <v>288</v>
      </c>
      <c r="L54" s="13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14.4">
      <c r="A55" s="102">
        <v>256</v>
      </c>
      <c r="B55" s="64" t="s">
        <v>944</v>
      </c>
      <c r="C55" s="64" t="s">
        <v>4</v>
      </c>
      <c r="D55" s="103"/>
      <c r="E55" s="177">
        <v>0.8649</v>
      </c>
      <c r="F55" s="64" t="s">
        <v>945</v>
      </c>
      <c r="G55" s="64" t="s">
        <v>11</v>
      </c>
      <c r="H55" s="103"/>
      <c r="I55" s="102">
        <v>220</v>
      </c>
      <c r="J55" s="64" t="s">
        <v>943</v>
      </c>
      <c r="K55" s="64" t="s">
        <v>56</v>
      </c>
      <c r="L55" s="103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14.4">
      <c r="A56" s="102">
        <v>234</v>
      </c>
      <c r="B56" s="64" t="s">
        <v>946</v>
      </c>
      <c r="C56" s="64" t="s">
        <v>54</v>
      </c>
      <c r="D56" s="13"/>
      <c r="E56" s="177">
        <v>0.84099999999999997</v>
      </c>
      <c r="F56" s="64" t="s">
        <v>942</v>
      </c>
      <c r="G56" s="64" t="s">
        <v>288</v>
      </c>
      <c r="H56" s="13"/>
      <c r="I56" s="102">
        <v>211</v>
      </c>
      <c r="J56" s="64" t="s">
        <v>946</v>
      </c>
      <c r="K56" s="64" t="s">
        <v>54</v>
      </c>
      <c r="L56" s="13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4.4">
      <c r="A57" s="102">
        <v>205</v>
      </c>
      <c r="B57" s="64" t="s">
        <v>943</v>
      </c>
      <c r="C57" s="64" t="s">
        <v>56</v>
      </c>
      <c r="D57" s="13"/>
      <c r="E57" s="177">
        <v>0.83389999999999997</v>
      </c>
      <c r="F57" s="64" t="s">
        <v>944</v>
      </c>
      <c r="G57" s="64" t="s">
        <v>4</v>
      </c>
      <c r="H57" s="12"/>
      <c r="I57" s="102">
        <v>158</v>
      </c>
      <c r="J57" s="64" t="s">
        <v>945</v>
      </c>
      <c r="K57" s="64" t="s">
        <v>11</v>
      </c>
      <c r="L57" s="12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14.4">
      <c r="A58" s="102">
        <v>192</v>
      </c>
      <c r="B58" s="64" t="s">
        <v>945</v>
      </c>
      <c r="C58" s="64" t="s">
        <v>11</v>
      </c>
      <c r="D58" s="12"/>
      <c r="E58" s="177">
        <v>0.7823</v>
      </c>
      <c r="F58" s="64" t="s">
        <v>947</v>
      </c>
      <c r="G58" s="64" t="s">
        <v>22</v>
      </c>
      <c r="H58" s="12"/>
      <c r="I58" s="102">
        <v>148</v>
      </c>
      <c r="J58" s="64" t="s">
        <v>944</v>
      </c>
      <c r="K58" s="64" t="s">
        <v>4</v>
      </c>
      <c r="L58" s="13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13.2">
      <c r="A59" s="102">
        <v>192</v>
      </c>
      <c r="B59" s="64" t="s">
        <v>948</v>
      </c>
      <c r="C59" s="64" t="s">
        <v>41</v>
      </c>
      <c r="D59" s="99"/>
      <c r="E59" s="177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13.2">
      <c r="A60" s="99"/>
      <c r="B60" s="99"/>
      <c r="C60" s="99"/>
      <c r="D60" s="99"/>
      <c r="E60" s="177"/>
      <c r="F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13.2">
      <c r="A61" s="99"/>
      <c r="B61" s="99"/>
      <c r="C61" s="99"/>
      <c r="D61" s="99"/>
      <c r="E61" s="177"/>
      <c r="F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13.2">
      <c r="A62" s="99"/>
      <c r="B62" s="99"/>
      <c r="C62" s="99"/>
      <c r="D62" s="99"/>
      <c r="E62" s="177"/>
      <c r="F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13.2">
      <c r="A63" s="99"/>
      <c r="B63" s="99"/>
      <c r="C63" s="99"/>
      <c r="D63" s="99"/>
      <c r="E63" s="177"/>
      <c r="F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13.2">
      <c r="A64" s="99"/>
      <c r="B64" s="99"/>
      <c r="C64" s="99"/>
      <c r="D64" s="99"/>
      <c r="F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:26" ht="13.2">
      <c r="A65" s="99"/>
      <c r="B65" s="99"/>
      <c r="C65" s="99"/>
      <c r="D65" s="99"/>
      <c r="F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:26" ht="13.2">
      <c r="A66" s="99"/>
      <c r="B66" s="99"/>
      <c r="C66" s="99"/>
      <c r="D66" s="99"/>
      <c r="F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:26" ht="13.2">
      <c r="A67" s="99"/>
      <c r="B67" s="99"/>
      <c r="C67" s="99"/>
      <c r="D67" s="99"/>
      <c r="E67" s="99"/>
      <c r="F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:26" ht="13.2">
      <c r="A68" s="99"/>
      <c r="B68" s="99"/>
      <c r="C68" s="99"/>
      <c r="D68" s="99"/>
      <c r="E68" s="99"/>
      <c r="F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:26" ht="13.2">
      <c r="A69" s="99"/>
      <c r="B69" s="99"/>
      <c r="C69" s="99"/>
      <c r="D69" s="99"/>
      <c r="E69" s="99"/>
      <c r="F69" s="99"/>
      <c r="G69" s="99"/>
      <c r="H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:26" ht="13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ht="13.2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:26" ht="13.2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:26" ht="13.2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13.2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13.2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:26" ht="13.2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:26" ht="13.2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:26" ht="13.2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:26" ht="13.2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:26" ht="13.2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:26" ht="13.2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:26" ht="13.2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:26" ht="13.2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:26" ht="13.2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:26" ht="13.2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:26" ht="13.2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:26" ht="13.2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:26" ht="13.2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:26" ht="13.2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:26" ht="13.2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:26" ht="13.2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:26" ht="13.2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:26" ht="13.2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  <row r="94" spans="1:26" ht="13.2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13.2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spans="1:26" ht="13.2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 spans="1:26" ht="13.2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 spans="1:26" ht="13.2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spans="1:26" ht="13.2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 spans="1:26" ht="13.2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 ht="13.2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 spans="1:26" ht="13.2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 ht="13.2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</row>
    <row r="104" spans="1:26" ht="13.2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6" ht="13.2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6" ht="13.2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ht="13.2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 ht="13.2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 spans="1:26" ht="13.2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 spans="1:26" ht="13.2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 ht="13.2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 spans="1:26" ht="13.2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 ht="13.2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 spans="1:26" ht="13.2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 spans="1:26" ht="13.2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</row>
    <row r="116" spans="1:26" ht="13.2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</row>
    <row r="117" spans="1:26" ht="13.2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</row>
    <row r="118" spans="1:26" ht="13.2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ht="13.2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</row>
    <row r="120" spans="1:26" ht="13.2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</row>
    <row r="121" spans="1:26" ht="13.2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</row>
    <row r="122" spans="1:26" ht="13.2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</row>
    <row r="123" spans="1:26" ht="13.2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</row>
    <row r="124" spans="1:26" ht="13.2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 spans="1:26" ht="13.2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</row>
    <row r="126" spans="1:26" ht="13.2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</row>
    <row r="127" spans="1:26" ht="13.2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</row>
    <row r="128" spans="1:26" ht="13.2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</row>
    <row r="129" spans="1:26" ht="13.2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</row>
    <row r="130" spans="1:26" ht="13.2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</row>
    <row r="131" spans="1:26" ht="13.2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</row>
    <row r="132" spans="1:26" ht="13.2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</row>
    <row r="133" spans="1:26" ht="13.2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</row>
    <row r="134" spans="1:26" ht="13.2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</row>
    <row r="135" spans="1:26" ht="13.2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</row>
    <row r="136" spans="1:26" ht="13.2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</row>
    <row r="137" spans="1:26" ht="13.2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spans="1:26" ht="13.2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</row>
    <row r="139" spans="1:26" ht="13.2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</row>
    <row r="140" spans="1:26" ht="13.2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spans="1:26" ht="13.2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</row>
    <row r="142" spans="1:26" ht="13.2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</row>
    <row r="143" spans="1:26" ht="13.2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 spans="1:26" ht="13.2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</row>
    <row r="145" spans="1:26" ht="13.2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</row>
    <row r="146" spans="1:26" ht="13.2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</row>
    <row r="147" spans="1:26" ht="13.2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</row>
    <row r="148" spans="1:26" ht="13.2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</row>
    <row r="149" spans="1:26" ht="13.2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</row>
    <row r="150" spans="1:26" ht="13.2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</row>
    <row r="151" spans="1:26" ht="13.2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</row>
    <row r="152" spans="1:26" ht="13.2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</row>
    <row r="153" spans="1:26" ht="13.2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</row>
    <row r="154" spans="1:26" ht="13.2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</row>
    <row r="155" spans="1:26" ht="13.2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</row>
    <row r="156" spans="1:26" ht="13.2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</row>
    <row r="157" spans="1:26" ht="13.2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</row>
    <row r="158" spans="1:26" ht="13.2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</row>
    <row r="159" spans="1:26" ht="13.2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 spans="1:26" ht="13.2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</row>
    <row r="161" spans="1:26" ht="13.2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</row>
    <row r="162" spans="1:26" ht="13.2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</row>
    <row r="163" spans="1:26" ht="13.2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  <row r="164" spans="1:26" ht="13.2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  <row r="165" spans="1:26" ht="13.2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</row>
    <row r="166" spans="1:26" ht="13.2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spans="1:26" ht="13.2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spans="1:26" ht="13.2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spans="1:26" ht="13.2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spans="1:26" ht="13.2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spans="1:26" ht="13.2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spans="1:26" ht="13.2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spans="1:26" ht="13.2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spans="1:26" ht="13.2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spans="1:26" ht="13.2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spans="1:26" ht="13.2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spans="1:26" ht="13.2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spans="1:26" ht="13.2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spans="1:26" ht="13.2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spans="1:26" ht="13.2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spans="1:26" ht="13.2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spans="1:26" ht="13.2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spans="1:26" ht="13.2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spans="1:26" ht="13.2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spans="1:26" ht="13.2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spans="1:26" ht="13.2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spans="1:26" ht="13.2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spans="1:26" ht="13.2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spans="1:26" ht="13.2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spans="1:26" ht="13.2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spans="1:26" ht="13.2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spans="1:26" ht="13.2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spans="1:26" ht="13.2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spans="1:26" ht="13.2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spans="1:26" ht="13.2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spans="1:26" ht="13.2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spans="1:26" ht="13.2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spans="1:26" ht="13.2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spans="1:26" ht="13.2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spans="1:26" ht="13.2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spans="1:26" ht="13.2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spans="1:26" ht="13.2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spans="1:26" ht="13.2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spans="1:26" ht="13.2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spans="1:26" ht="13.2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spans="1:26" ht="13.2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spans="1:26" ht="13.2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spans="1:26" ht="13.2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spans="1:26" ht="13.2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spans="1:26" ht="13.2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spans="1:26" ht="13.2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spans="1:26" ht="13.2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spans="1:26" ht="13.2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spans="1:26" ht="13.2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spans="1:26" ht="13.2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spans="1:26" ht="13.2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spans="1:26" ht="13.2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spans="1:26" ht="13.2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spans="1:26" ht="13.2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spans="1:26" ht="13.2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spans="1:26" ht="13.2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spans="1:26" ht="13.2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spans="1:26" ht="13.2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spans="1:26" ht="13.2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spans="1:26" ht="13.2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spans="1:26" ht="13.2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spans="1:26" ht="13.2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spans="1:26" ht="13.2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spans="1:26" ht="13.2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spans="1:26" ht="13.2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spans="1:26" ht="13.2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spans="1:26" ht="13.2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spans="1:26" ht="13.2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spans="1:26" ht="13.2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spans="1:26" ht="13.2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spans="1:26" ht="13.2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spans="1:26" ht="13.2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spans="1:26" ht="13.2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spans="1:26" ht="13.2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spans="1:26" ht="13.2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spans="1:26" ht="13.2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spans="1:26" ht="13.2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spans="1:26" ht="13.2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spans="1:26" ht="13.2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spans="1:26" ht="13.2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spans="1:26" ht="13.2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spans="1:26" ht="13.2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spans="1:26" ht="13.2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spans="1:26" ht="13.2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spans="1:26" ht="13.2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spans="1:26" ht="13.2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spans="1:26" ht="13.2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spans="1:26" ht="13.2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spans="1:26" ht="13.2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spans="1:26" ht="13.2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spans="1:26" ht="13.2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spans="1:26" ht="13.2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spans="1:26" ht="13.2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spans="1:26" ht="13.2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spans="1:26" ht="13.2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spans="1:26" ht="13.2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spans="1:26" ht="13.2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spans="1:26" ht="13.2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spans="1:26" ht="13.2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spans="1:26" ht="13.2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spans="1:26" ht="13.2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spans="1:26" ht="13.2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spans="1:26" ht="13.2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spans="1:26" ht="13.2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spans="1:26" ht="13.2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spans="1:26" ht="13.2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spans="1:26" ht="13.2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spans="1:26" ht="13.2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spans="1:26" ht="13.2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spans="1:26" ht="13.2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spans="1:26" ht="13.2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spans="1:26" ht="13.2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spans="1:26" ht="13.2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spans="1:26" ht="13.2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spans="1:26" ht="13.2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spans="1:26" ht="13.2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spans="1:26" ht="13.2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spans="1:26" ht="13.2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spans="1:26" ht="13.2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spans="1:26" ht="13.2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spans="1:26" ht="13.2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spans="1:26" ht="13.2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spans="1:26" ht="13.2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spans="1:26" ht="13.2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spans="1:26" ht="13.2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spans="1:26" ht="13.2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spans="1:26" ht="13.2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spans="1:26" ht="13.2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spans="1:26" ht="13.2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spans="1:26" ht="13.2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spans="1:26" ht="13.2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spans="1:26" ht="13.2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spans="1:26" ht="13.2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spans="1:26" ht="13.2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spans="1:26" ht="13.2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spans="1:26" ht="13.2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spans="1:26" ht="13.2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spans="1:26" ht="13.2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spans="1:26" ht="13.2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spans="1:26" ht="13.2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spans="1:26" ht="13.2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spans="1:26" ht="13.2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spans="1:26" ht="13.2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spans="1:26" ht="13.2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spans="1:26" ht="13.2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spans="1:26" ht="13.2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spans="1:26" ht="13.2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spans="1:26" ht="13.2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spans="1:26" ht="13.2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spans="1:26" ht="13.2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spans="1:26" ht="13.2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spans="1:26" ht="13.2">
      <c r="A317" s="99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spans="1:26" ht="13.2">
      <c r="A318" s="99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spans="1:26" ht="13.2">
      <c r="A319" s="99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spans="1:26" ht="13.2">
      <c r="A320" s="99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spans="1:26" ht="13.2">
      <c r="A321" s="99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spans="1:26" ht="13.2">
      <c r="A322" s="99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spans="1:26" ht="13.2">
      <c r="A323" s="99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spans="1:26" ht="13.2">
      <c r="A324" s="99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spans="1:26" ht="13.2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spans="1:26" ht="13.2">
      <c r="A326" s="99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spans="1:26" ht="13.2">
      <c r="A327" s="99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spans="1:26" ht="13.2">
      <c r="A328" s="99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spans="1:26" ht="13.2">
      <c r="A329" s="99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spans="1:26" ht="13.2">
      <c r="A330" s="99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spans="1:26" ht="13.2">
      <c r="A331" s="99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spans="1:26" ht="13.2">
      <c r="A332" s="99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spans="1:26" ht="13.2">
      <c r="A333" s="99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spans="1:26" ht="13.2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spans="1:26" ht="13.2">
      <c r="A335" s="99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spans="1:26" ht="13.2">
      <c r="A336" s="99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spans="1:26" ht="13.2">
      <c r="A337" s="99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spans="1:26" ht="13.2">
      <c r="A338" s="99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spans="1:26" ht="13.2">
      <c r="A339" s="99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spans="1:26" ht="13.2">
      <c r="A340" s="99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spans="1:26" ht="13.2">
      <c r="A341" s="99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spans="1:26" ht="13.2">
      <c r="A342" s="99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spans="1:26" ht="13.2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spans="1:26" ht="13.2">
      <c r="A344" s="99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spans="1:26" ht="13.2">
      <c r="A345" s="99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spans="1:26" ht="13.2">
      <c r="A346" s="99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spans="1:26" ht="13.2">
      <c r="A347" s="99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spans="1:26" ht="13.2">
      <c r="A348" s="99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spans="1:26" ht="13.2">
      <c r="A349" s="99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spans="1:26" ht="13.2">
      <c r="A350" s="99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spans="1:26" ht="13.2">
      <c r="A351" s="99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spans="1:26" ht="13.2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spans="1:26" ht="13.2">
      <c r="A353" s="99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spans="1:26" ht="13.2">
      <c r="A354" s="99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spans="1:26" ht="13.2">
      <c r="A355" s="99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spans="1:26" ht="13.2">
      <c r="A356" s="99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spans="1:26" ht="13.2">
      <c r="A357" s="99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spans="1:26" ht="13.2">
      <c r="A358" s="99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spans="1:26" ht="13.2">
      <c r="A359" s="99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spans="1:26" ht="13.2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spans="1:26" ht="13.2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spans="1:26" ht="13.2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spans="1:26" ht="13.2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spans="1:26" ht="13.2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spans="1:26" ht="13.2">
      <c r="A365" s="99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spans="1:26" ht="13.2">
      <c r="A366" s="99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spans="1:26" ht="13.2">
      <c r="A367" s="99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spans="1:26" ht="13.2">
      <c r="A368" s="99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spans="1:26" ht="13.2">
      <c r="A369" s="99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spans="1:26" ht="13.2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spans="1:26" ht="13.2">
      <c r="A371" s="99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</row>
    <row r="372" spans="1:26" ht="13.2">
      <c r="A372" s="99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</row>
    <row r="373" spans="1:26" ht="13.2">
      <c r="A373" s="99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</row>
    <row r="374" spans="1:26" ht="13.2">
      <c r="A374" s="99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</row>
    <row r="375" spans="1:26" ht="13.2">
      <c r="A375" s="99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</row>
    <row r="376" spans="1:26" ht="13.2">
      <c r="A376" s="99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</row>
    <row r="377" spans="1:26" ht="13.2">
      <c r="A377" s="99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</row>
    <row r="378" spans="1:26" ht="13.2">
      <c r="A378" s="99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</row>
    <row r="379" spans="1:26" ht="13.2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</row>
    <row r="380" spans="1:26" ht="13.2">
      <c r="A380" s="99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</row>
    <row r="381" spans="1:26" ht="13.2">
      <c r="A381" s="99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</row>
    <row r="382" spans="1:26" ht="13.2">
      <c r="A382" s="99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</row>
    <row r="383" spans="1:26" ht="13.2">
      <c r="A383" s="99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</row>
    <row r="384" spans="1:26" ht="13.2">
      <c r="A384" s="99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</row>
    <row r="385" spans="1:26" ht="13.2">
      <c r="A385" s="99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</row>
    <row r="386" spans="1:26" ht="13.2">
      <c r="A386" s="99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</row>
    <row r="387" spans="1:26" ht="13.2">
      <c r="A387" s="99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</row>
    <row r="388" spans="1:26" ht="13.2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</row>
    <row r="389" spans="1:26" ht="13.2">
      <c r="A389" s="99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</row>
    <row r="390" spans="1:26" ht="13.2">
      <c r="A390" s="99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</row>
    <row r="391" spans="1:26" ht="13.2">
      <c r="A391" s="99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</row>
    <row r="392" spans="1:26" ht="13.2">
      <c r="A392" s="99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</row>
    <row r="393" spans="1:26" ht="13.2">
      <c r="A393" s="99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</row>
    <row r="394" spans="1:26" ht="13.2">
      <c r="A394" s="99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</row>
    <row r="395" spans="1:26" ht="13.2">
      <c r="A395" s="99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</row>
    <row r="396" spans="1:26" ht="13.2">
      <c r="A396" s="99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</row>
    <row r="397" spans="1:26" ht="13.2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</row>
    <row r="398" spans="1:26" ht="13.2">
      <c r="A398" s="99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</row>
    <row r="399" spans="1:26" ht="13.2">
      <c r="A399" s="99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</row>
    <row r="400" spans="1:26" ht="13.2">
      <c r="A400" s="99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</row>
    <row r="401" spans="1:26" ht="13.2">
      <c r="A401" s="99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</row>
    <row r="402" spans="1:26" ht="13.2">
      <c r="A402" s="99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</row>
    <row r="403" spans="1:26" ht="13.2">
      <c r="A403" s="99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</row>
    <row r="404" spans="1:26" ht="13.2">
      <c r="A404" s="99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</row>
    <row r="405" spans="1:26" ht="13.2">
      <c r="A405" s="99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</row>
    <row r="406" spans="1:26" ht="13.2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</row>
    <row r="407" spans="1:26" ht="13.2">
      <c r="A407" s="99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</row>
    <row r="408" spans="1:26" ht="13.2">
      <c r="A408" s="99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</row>
    <row r="409" spans="1:26" ht="13.2">
      <c r="A409" s="99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</row>
    <row r="410" spans="1:26" ht="13.2">
      <c r="A410" s="99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</row>
    <row r="411" spans="1:26" ht="13.2">
      <c r="A411" s="99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</row>
    <row r="412" spans="1:26" ht="13.2">
      <c r="A412" s="99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</row>
    <row r="413" spans="1:26" ht="13.2">
      <c r="A413" s="99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</row>
    <row r="414" spans="1:26" ht="13.2">
      <c r="A414" s="99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</row>
    <row r="415" spans="1:26" ht="13.2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</row>
    <row r="416" spans="1:26" ht="13.2">
      <c r="A416" s="99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</row>
    <row r="417" spans="1:26" ht="13.2">
      <c r="A417" s="99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</row>
    <row r="418" spans="1:26" ht="13.2">
      <c r="A418" s="99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</row>
    <row r="419" spans="1:26" ht="13.2">
      <c r="A419" s="99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</row>
    <row r="420" spans="1:26" ht="13.2">
      <c r="A420" s="99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</row>
    <row r="421" spans="1:26" ht="13.2">
      <c r="A421" s="99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</row>
    <row r="422" spans="1:26" ht="13.2">
      <c r="A422" s="99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</row>
    <row r="423" spans="1:26" ht="13.2">
      <c r="A423" s="99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</row>
    <row r="424" spans="1:26" ht="13.2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</row>
    <row r="425" spans="1:26" ht="13.2">
      <c r="A425" s="99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</row>
    <row r="426" spans="1:26" ht="13.2">
      <c r="A426" s="99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</row>
    <row r="427" spans="1:26" ht="13.2">
      <c r="A427" s="99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</row>
    <row r="428" spans="1:26" ht="13.2">
      <c r="A428" s="99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</row>
    <row r="429" spans="1:26" ht="13.2">
      <c r="A429" s="99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</row>
    <row r="430" spans="1:26" ht="13.2">
      <c r="A430" s="99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</row>
    <row r="431" spans="1:26" ht="13.2">
      <c r="A431" s="99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</row>
    <row r="432" spans="1:26" ht="13.2">
      <c r="A432" s="99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</row>
    <row r="433" spans="1:26" ht="13.2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</row>
    <row r="434" spans="1:26" ht="13.2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</row>
    <row r="435" spans="1:26" ht="13.2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</row>
    <row r="436" spans="1:26" ht="13.2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</row>
    <row r="437" spans="1:26" ht="13.2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</row>
    <row r="438" spans="1:26" ht="13.2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</row>
    <row r="439" spans="1:26" ht="13.2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</row>
    <row r="440" spans="1:26" ht="13.2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</row>
    <row r="441" spans="1:26" ht="13.2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</row>
    <row r="442" spans="1:26" ht="13.2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</row>
    <row r="443" spans="1:26" ht="13.2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</row>
    <row r="444" spans="1:26" ht="13.2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</row>
    <row r="445" spans="1:26" ht="13.2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</row>
    <row r="446" spans="1:26" ht="13.2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</row>
    <row r="447" spans="1:26" ht="13.2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</row>
    <row r="448" spans="1:26" ht="13.2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</row>
    <row r="449" spans="1:26" ht="13.2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</row>
    <row r="450" spans="1:26" ht="13.2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</row>
    <row r="451" spans="1:26" ht="13.2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</row>
    <row r="452" spans="1:26" ht="13.2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</row>
    <row r="453" spans="1:26" ht="13.2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</row>
    <row r="454" spans="1:26" ht="13.2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</row>
    <row r="455" spans="1:26" ht="13.2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</row>
    <row r="456" spans="1:26" ht="13.2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</row>
    <row r="457" spans="1:26" ht="13.2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</row>
    <row r="458" spans="1:26" ht="13.2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</row>
    <row r="459" spans="1:26" ht="13.2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</row>
    <row r="460" spans="1:26" ht="13.2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</row>
    <row r="461" spans="1:26" ht="13.2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</row>
    <row r="462" spans="1:26" ht="13.2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</row>
    <row r="463" spans="1:26" ht="13.2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</row>
    <row r="464" spans="1:26" ht="13.2">
      <c r="A464" s="99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</row>
    <row r="465" spans="1:26" ht="13.2">
      <c r="A465" s="99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</row>
    <row r="466" spans="1:26" ht="13.2">
      <c r="A466" s="99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</row>
    <row r="467" spans="1:26" ht="13.2">
      <c r="A467" s="99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</row>
    <row r="468" spans="1:26" ht="13.2">
      <c r="A468" s="99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</row>
    <row r="469" spans="1:26" ht="13.2">
      <c r="A469" s="99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</row>
    <row r="470" spans="1:26" ht="13.2">
      <c r="A470" s="99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</row>
    <row r="471" spans="1:26" ht="13.2">
      <c r="A471" s="99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</row>
    <row r="472" spans="1:26" ht="13.2">
      <c r="A472" s="99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</row>
    <row r="473" spans="1:26" ht="13.2">
      <c r="A473" s="99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</row>
    <row r="474" spans="1:26" ht="13.2">
      <c r="A474" s="99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</row>
    <row r="475" spans="1:26" ht="13.2">
      <c r="A475" s="99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</row>
    <row r="476" spans="1:26" ht="13.2">
      <c r="A476" s="99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</row>
    <row r="477" spans="1:26" ht="13.2">
      <c r="A477" s="99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</row>
    <row r="478" spans="1:26" ht="13.2">
      <c r="A478" s="99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</row>
    <row r="479" spans="1:26" ht="13.2">
      <c r="A479" s="99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</row>
    <row r="480" spans="1:26" ht="13.2">
      <c r="A480" s="99"/>
      <c r="B480" s="99"/>
      <c r="C480" s="99"/>
      <c r="D480" s="99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</row>
    <row r="481" spans="1:26" ht="13.2">
      <c r="A481" s="99"/>
      <c r="B481" s="99"/>
      <c r="C481" s="99"/>
      <c r="D481" s="99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</row>
    <row r="482" spans="1:26" ht="13.2">
      <c r="A482" s="99"/>
      <c r="B482" s="99"/>
      <c r="C482" s="99"/>
      <c r="D482" s="99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</row>
    <row r="483" spans="1:26" ht="13.2">
      <c r="A483" s="99"/>
      <c r="B483" s="99"/>
      <c r="C483" s="99"/>
      <c r="D483" s="99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</row>
    <row r="484" spans="1:26" ht="13.2">
      <c r="A484" s="99"/>
      <c r="B484" s="99"/>
      <c r="C484" s="99"/>
      <c r="D484" s="99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</row>
    <row r="485" spans="1:26" ht="13.2">
      <c r="A485" s="99"/>
      <c r="B485" s="99"/>
      <c r="C485" s="99"/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</row>
    <row r="486" spans="1:26" ht="13.2">
      <c r="A486" s="99"/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</row>
    <row r="487" spans="1:26" ht="13.2">
      <c r="A487" s="99"/>
      <c r="B487" s="99"/>
      <c r="C487" s="99"/>
      <c r="D487" s="99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</row>
    <row r="488" spans="1:26" ht="13.2">
      <c r="A488" s="99"/>
      <c r="B488" s="99"/>
      <c r="C488" s="99"/>
      <c r="D488" s="99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</row>
    <row r="489" spans="1:26" ht="13.2">
      <c r="A489" s="99"/>
      <c r="B489" s="99"/>
      <c r="C489" s="99"/>
      <c r="D489" s="99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</row>
    <row r="490" spans="1:26" ht="13.2">
      <c r="A490" s="99"/>
      <c r="B490" s="99"/>
      <c r="C490" s="99"/>
      <c r="D490" s="99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</row>
    <row r="491" spans="1:26" ht="13.2">
      <c r="A491" s="99"/>
      <c r="B491" s="99"/>
      <c r="C491" s="99"/>
      <c r="D491" s="99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</row>
    <row r="492" spans="1:26" ht="13.2">
      <c r="A492" s="99"/>
      <c r="B492" s="99"/>
      <c r="C492" s="99"/>
      <c r="D492" s="99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</row>
    <row r="493" spans="1:26" ht="13.2">
      <c r="A493" s="99"/>
      <c r="B493" s="99"/>
      <c r="C493" s="99"/>
      <c r="D493" s="99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</row>
    <row r="494" spans="1:26" ht="13.2">
      <c r="A494" s="99"/>
      <c r="B494" s="99"/>
      <c r="C494" s="99"/>
      <c r="D494" s="99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</row>
    <row r="495" spans="1:26" ht="13.2">
      <c r="A495" s="99"/>
      <c r="B495" s="99"/>
      <c r="C495" s="99"/>
      <c r="D495" s="99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</row>
    <row r="496" spans="1:26" ht="13.2">
      <c r="A496" s="99"/>
      <c r="B496" s="99"/>
      <c r="C496" s="99"/>
      <c r="D496" s="99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</row>
    <row r="497" spans="1:26" ht="13.2">
      <c r="A497" s="99"/>
      <c r="B497" s="99"/>
      <c r="C497" s="99"/>
      <c r="D497" s="99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</row>
    <row r="498" spans="1:26" ht="13.2">
      <c r="A498" s="99"/>
      <c r="B498" s="99"/>
      <c r="C498" s="99"/>
      <c r="D498" s="99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</row>
    <row r="499" spans="1:26" ht="13.2">
      <c r="A499" s="99"/>
      <c r="B499" s="99"/>
      <c r="C499" s="99"/>
      <c r="D499" s="99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</row>
    <row r="500" spans="1:26" ht="13.2">
      <c r="A500" s="99"/>
      <c r="B500" s="99"/>
      <c r="C500" s="99"/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</row>
    <row r="501" spans="1:26" ht="13.2">
      <c r="A501" s="99"/>
      <c r="B501" s="99"/>
      <c r="C501" s="99"/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</row>
    <row r="502" spans="1:26" ht="13.2">
      <c r="A502" s="99"/>
      <c r="B502" s="99"/>
      <c r="C502" s="99"/>
      <c r="D502" s="99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</row>
    <row r="503" spans="1:26" ht="13.2">
      <c r="A503" s="99"/>
      <c r="B503" s="99"/>
      <c r="C503" s="99"/>
      <c r="D503" s="99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</row>
    <row r="504" spans="1:26" ht="13.2">
      <c r="A504" s="99"/>
      <c r="B504" s="99"/>
      <c r="C504" s="99"/>
      <c r="D504" s="99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</row>
    <row r="505" spans="1:26" ht="13.2">
      <c r="A505" s="99"/>
      <c r="B505" s="99"/>
      <c r="C505" s="99"/>
      <c r="D505" s="99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</row>
    <row r="506" spans="1:26" ht="13.2">
      <c r="A506" s="99"/>
      <c r="B506" s="99"/>
      <c r="C506" s="99"/>
      <c r="D506" s="99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</row>
    <row r="507" spans="1:26" ht="13.2">
      <c r="A507" s="99"/>
      <c r="B507" s="99"/>
      <c r="C507" s="99"/>
      <c r="D507" s="99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</row>
    <row r="508" spans="1:26" ht="13.2">
      <c r="A508" s="99"/>
      <c r="B508" s="99"/>
      <c r="C508" s="99"/>
      <c r="D508" s="99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</row>
    <row r="509" spans="1:26" ht="13.2">
      <c r="A509" s="99"/>
      <c r="B509" s="99"/>
      <c r="C509" s="99"/>
      <c r="D509" s="99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</row>
    <row r="510" spans="1:26" ht="13.2">
      <c r="A510" s="99"/>
      <c r="B510" s="99"/>
      <c r="C510" s="99"/>
      <c r="D510" s="99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</row>
    <row r="511" spans="1:26" ht="13.2">
      <c r="A511" s="99"/>
      <c r="B511" s="99"/>
      <c r="C511" s="99"/>
      <c r="D511" s="99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</row>
    <row r="512" spans="1:26" ht="13.2">
      <c r="A512" s="99"/>
      <c r="B512" s="99"/>
      <c r="C512" s="99"/>
      <c r="D512" s="99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</row>
    <row r="513" spans="1:26" ht="13.2">
      <c r="A513" s="99"/>
      <c r="B513" s="99"/>
      <c r="C513" s="99"/>
      <c r="D513" s="99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</row>
    <row r="514" spans="1:26" ht="13.2">
      <c r="A514" s="99"/>
      <c r="B514" s="99"/>
      <c r="C514" s="99"/>
      <c r="D514" s="99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</row>
    <row r="515" spans="1:26" ht="13.2">
      <c r="A515" s="99"/>
      <c r="B515" s="99"/>
      <c r="C515" s="99"/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</row>
    <row r="516" spans="1:26" ht="13.2">
      <c r="A516" s="99"/>
      <c r="B516" s="99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</row>
    <row r="517" spans="1:26" ht="13.2">
      <c r="A517" s="99"/>
      <c r="B517" s="99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</row>
    <row r="518" spans="1:26" ht="13.2">
      <c r="A518" s="99"/>
      <c r="B518" s="99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</row>
    <row r="519" spans="1:26" ht="13.2">
      <c r="A519" s="99"/>
      <c r="B519" s="99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</row>
    <row r="520" spans="1:26" ht="13.2">
      <c r="A520" s="99"/>
      <c r="B520" s="99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</row>
    <row r="521" spans="1:26" ht="13.2">
      <c r="A521" s="99"/>
      <c r="B521" s="99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</row>
    <row r="522" spans="1:26" ht="13.2">
      <c r="A522" s="99"/>
      <c r="B522" s="99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</row>
    <row r="523" spans="1:26" ht="13.2">
      <c r="A523" s="99"/>
      <c r="B523" s="99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</row>
    <row r="524" spans="1:26" ht="13.2">
      <c r="A524" s="99"/>
      <c r="B524" s="99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</row>
    <row r="525" spans="1:26" ht="13.2">
      <c r="A525" s="99"/>
      <c r="B525" s="99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</row>
    <row r="526" spans="1:26" ht="13.2">
      <c r="A526" s="99"/>
      <c r="B526" s="99"/>
      <c r="C526" s="99"/>
      <c r="D526" s="99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</row>
    <row r="527" spans="1:26" ht="13.2">
      <c r="A527" s="99"/>
      <c r="B527" s="99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</row>
    <row r="528" spans="1:26" ht="13.2">
      <c r="A528" s="99"/>
      <c r="B528" s="99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</row>
    <row r="529" spans="1:26" ht="13.2">
      <c r="A529" s="99"/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</row>
    <row r="530" spans="1:26" ht="13.2">
      <c r="A530" s="99"/>
      <c r="B530" s="99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</row>
    <row r="531" spans="1:26" ht="13.2">
      <c r="A531" s="99"/>
      <c r="B531" s="99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</row>
    <row r="532" spans="1:26" ht="13.2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</row>
    <row r="533" spans="1:26" ht="13.2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</row>
    <row r="534" spans="1:26" ht="13.2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</row>
    <row r="535" spans="1:26" ht="13.2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</row>
    <row r="536" spans="1:26" ht="13.2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</row>
    <row r="537" spans="1:26" ht="13.2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</row>
    <row r="538" spans="1:26" ht="13.2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</row>
    <row r="539" spans="1:26" ht="13.2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</row>
    <row r="540" spans="1:26" ht="13.2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</row>
    <row r="541" spans="1:26" ht="13.2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</row>
    <row r="542" spans="1:26" ht="13.2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</row>
    <row r="543" spans="1:26" ht="13.2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</row>
    <row r="544" spans="1:26" ht="13.2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</row>
    <row r="545" spans="1:26" ht="13.2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</row>
    <row r="546" spans="1:26" ht="13.2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</row>
    <row r="547" spans="1:26" ht="13.2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</row>
    <row r="548" spans="1:26" ht="13.2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</row>
    <row r="549" spans="1:26" ht="13.2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</row>
    <row r="550" spans="1:26" ht="13.2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</row>
    <row r="551" spans="1:26" ht="13.2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</row>
    <row r="552" spans="1:26" ht="13.2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</row>
    <row r="553" spans="1:26" ht="13.2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</row>
    <row r="554" spans="1:26" ht="13.2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</row>
    <row r="555" spans="1:26" ht="13.2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</row>
    <row r="556" spans="1:26" ht="13.2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</row>
    <row r="557" spans="1:26" ht="13.2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</row>
    <row r="558" spans="1:26" ht="13.2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</row>
    <row r="559" spans="1:26" ht="13.2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</row>
    <row r="560" spans="1:26" ht="13.2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</row>
    <row r="561" spans="1:26" ht="13.2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</row>
    <row r="562" spans="1:26" ht="13.2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</row>
    <row r="563" spans="1:26" ht="13.2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</row>
    <row r="564" spans="1:26" ht="13.2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</row>
    <row r="565" spans="1:26" ht="13.2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</row>
    <row r="566" spans="1:26" ht="13.2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</row>
    <row r="567" spans="1:26" ht="13.2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</row>
    <row r="568" spans="1:26" ht="13.2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</row>
    <row r="569" spans="1:26" ht="13.2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</row>
    <row r="570" spans="1:26" ht="13.2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</row>
    <row r="571" spans="1:26" ht="13.2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</row>
    <row r="572" spans="1:26" ht="13.2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</row>
    <row r="573" spans="1:26" ht="13.2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</row>
    <row r="574" spans="1:26" ht="13.2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</row>
    <row r="575" spans="1:26" ht="13.2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</row>
    <row r="576" spans="1:26" ht="13.2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</row>
    <row r="577" spans="1:26" ht="13.2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</row>
    <row r="578" spans="1:26" ht="13.2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</row>
    <row r="579" spans="1:26" ht="13.2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</row>
    <row r="580" spans="1:26" ht="13.2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</row>
    <row r="581" spans="1:26" ht="13.2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</row>
    <row r="582" spans="1:26" ht="13.2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</row>
    <row r="583" spans="1:26" ht="13.2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</row>
    <row r="584" spans="1:26" ht="13.2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</row>
    <row r="585" spans="1:26" ht="13.2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</row>
    <row r="586" spans="1:26" ht="13.2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</row>
    <row r="587" spans="1:26" ht="13.2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</row>
    <row r="588" spans="1:26" ht="13.2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</row>
    <row r="589" spans="1:26" ht="13.2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</row>
    <row r="590" spans="1:26" ht="13.2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</row>
    <row r="591" spans="1:26" ht="13.2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</row>
    <row r="592" spans="1:26" ht="13.2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</row>
    <row r="593" spans="1:26" ht="13.2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</row>
    <row r="594" spans="1:26" ht="13.2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</row>
    <row r="595" spans="1:26" ht="13.2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</row>
    <row r="596" spans="1:26" ht="13.2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</row>
    <row r="597" spans="1:26" ht="13.2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</row>
    <row r="598" spans="1:26" ht="13.2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</row>
    <row r="599" spans="1:26" ht="13.2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</row>
    <row r="600" spans="1:26" ht="13.2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</row>
    <row r="601" spans="1:26" ht="13.2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</row>
    <row r="602" spans="1:26" ht="13.2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</row>
    <row r="603" spans="1:26" ht="13.2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</row>
    <row r="604" spans="1:26" ht="13.2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</row>
    <row r="605" spans="1:26" ht="13.2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</row>
    <row r="606" spans="1:26" ht="13.2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</row>
    <row r="607" spans="1:26" ht="13.2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</row>
    <row r="608" spans="1:26" ht="13.2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</row>
    <row r="609" spans="1:26" ht="13.2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</row>
    <row r="610" spans="1:26" ht="13.2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</row>
    <row r="611" spans="1:26" ht="13.2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</row>
    <row r="612" spans="1:26" ht="13.2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</row>
    <row r="613" spans="1:26" ht="13.2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</row>
    <row r="614" spans="1:26" ht="13.2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</row>
    <row r="615" spans="1:26" ht="13.2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</row>
    <row r="616" spans="1:26" ht="13.2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</row>
    <row r="617" spans="1:26" ht="13.2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</row>
    <row r="618" spans="1:26" ht="13.2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</row>
    <row r="619" spans="1:26" ht="13.2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</row>
    <row r="620" spans="1:26" ht="13.2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</row>
    <row r="621" spans="1:26" ht="13.2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</row>
    <row r="622" spans="1:26" ht="13.2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</row>
    <row r="623" spans="1:26" ht="13.2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</row>
    <row r="624" spans="1:26" ht="13.2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</row>
    <row r="625" spans="1:26" ht="13.2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</row>
    <row r="626" spans="1:26" ht="13.2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</row>
    <row r="627" spans="1:26" ht="13.2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</row>
    <row r="628" spans="1:26" ht="13.2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</row>
    <row r="629" spans="1:26" ht="13.2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</row>
    <row r="630" spans="1:26" ht="13.2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</row>
    <row r="631" spans="1:26" ht="13.2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</row>
    <row r="632" spans="1:26" ht="13.2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</row>
    <row r="633" spans="1:26" ht="13.2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</row>
    <row r="634" spans="1:26" ht="13.2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</row>
    <row r="635" spans="1:26" ht="13.2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</row>
    <row r="636" spans="1:26" ht="13.2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</row>
    <row r="637" spans="1:26" ht="13.2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</row>
    <row r="638" spans="1:26" ht="13.2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</row>
    <row r="639" spans="1:26" ht="13.2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</row>
    <row r="640" spans="1:26" ht="13.2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</row>
    <row r="641" spans="1:26" ht="13.2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</row>
    <row r="642" spans="1:26" ht="13.2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</row>
    <row r="643" spans="1:26" ht="13.2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</row>
    <row r="644" spans="1:26" ht="13.2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</row>
    <row r="645" spans="1:26" ht="13.2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</row>
    <row r="646" spans="1:26" ht="13.2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</row>
    <row r="647" spans="1:26" ht="13.2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</row>
    <row r="648" spans="1:26" ht="13.2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</row>
    <row r="649" spans="1:26" ht="13.2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</row>
    <row r="650" spans="1:26" ht="13.2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</row>
    <row r="651" spans="1:26" ht="13.2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</row>
    <row r="652" spans="1:26" ht="13.2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</row>
    <row r="653" spans="1:26" ht="13.2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</row>
    <row r="654" spans="1:26" ht="13.2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</row>
    <row r="655" spans="1:26" ht="13.2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</row>
    <row r="656" spans="1:26" ht="13.2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</row>
    <row r="657" spans="1:26" ht="13.2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</row>
    <row r="658" spans="1:26" ht="13.2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</row>
    <row r="659" spans="1:26" ht="13.2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</row>
    <row r="660" spans="1:26" ht="13.2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</row>
    <row r="661" spans="1:26" ht="13.2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</row>
    <row r="662" spans="1:26" ht="13.2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</row>
    <row r="663" spans="1:26" ht="13.2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</row>
    <row r="664" spans="1:26" ht="13.2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</row>
    <row r="665" spans="1:26" ht="13.2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</row>
    <row r="666" spans="1:26" ht="13.2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</row>
    <row r="667" spans="1:26" ht="13.2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</row>
    <row r="668" spans="1:26" ht="13.2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</row>
    <row r="669" spans="1:26" ht="13.2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</row>
    <row r="670" spans="1:26" ht="13.2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</row>
    <row r="671" spans="1:26" ht="13.2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</row>
    <row r="672" spans="1:26" ht="13.2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</row>
    <row r="673" spans="1:26" ht="13.2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</row>
    <row r="674" spans="1:26" ht="13.2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</row>
    <row r="675" spans="1:26" ht="13.2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</row>
    <row r="676" spans="1:26" ht="13.2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</row>
    <row r="677" spans="1:26" ht="13.2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</row>
    <row r="678" spans="1:26" ht="13.2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</row>
    <row r="679" spans="1:26" ht="13.2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</row>
    <row r="680" spans="1:26" ht="13.2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</row>
    <row r="681" spans="1:26" ht="13.2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</row>
    <row r="682" spans="1:26" ht="13.2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</row>
    <row r="683" spans="1:26" ht="13.2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</row>
    <row r="684" spans="1:26" ht="13.2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</row>
    <row r="685" spans="1:26" ht="13.2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</row>
    <row r="686" spans="1:26" ht="13.2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</row>
    <row r="687" spans="1:26" ht="13.2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</row>
    <row r="688" spans="1:26" ht="13.2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</row>
    <row r="689" spans="1:26" ht="13.2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</row>
    <row r="690" spans="1:26" ht="13.2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</row>
    <row r="691" spans="1:26" ht="13.2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</row>
    <row r="692" spans="1:26" ht="13.2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</row>
    <row r="693" spans="1:26" ht="13.2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</row>
    <row r="694" spans="1:26" ht="13.2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</row>
    <row r="695" spans="1:26" ht="13.2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</row>
    <row r="696" spans="1:26" ht="13.2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</row>
    <row r="697" spans="1:26" ht="13.2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</row>
    <row r="698" spans="1:26" ht="13.2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</row>
    <row r="699" spans="1:26" ht="13.2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</row>
    <row r="700" spans="1:26" ht="13.2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</row>
    <row r="701" spans="1:26" ht="13.2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</row>
    <row r="702" spans="1:26" ht="13.2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</row>
    <row r="703" spans="1:26" ht="13.2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</row>
    <row r="704" spans="1:26" ht="13.2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</row>
    <row r="705" spans="1:26" ht="13.2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</row>
    <row r="706" spans="1:26" ht="13.2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</row>
    <row r="707" spans="1:26" ht="13.2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</row>
    <row r="708" spans="1:26" ht="13.2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</row>
    <row r="709" spans="1:26" ht="13.2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</row>
    <row r="710" spans="1:26" ht="13.2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</row>
    <row r="711" spans="1:26" ht="13.2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</row>
    <row r="712" spans="1:26" ht="13.2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</row>
    <row r="713" spans="1:26" ht="13.2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</row>
    <row r="714" spans="1:26" ht="13.2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</row>
    <row r="715" spans="1:26" ht="13.2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</row>
    <row r="716" spans="1:26" ht="13.2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</row>
    <row r="717" spans="1:26" ht="13.2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</row>
    <row r="718" spans="1:26" ht="13.2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</row>
    <row r="719" spans="1:26" ht="13.2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</row>
    <row r="720" spans="1:26" ht="13.2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</row>
    <row r="721" spans="1:26" ht="13.2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</row>
    <row r="722" spans="1:26" ht="13.2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</row>
    <row r="723" spans="1:26" ht="13.2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</row>
    <row r="724" spans="1:26" ht="13.2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</row>
    <row r="725" spans="1:26" ht="13.2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</row>
    <row r="726" spans="1:26" ht="13.2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</row>
    <row r="727" spans="1:26" ht="13.2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</row>
    <row r="728" spans="1:26" ht="13.2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</row>
    <row r="729" spans="1:26" ht="13.2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</row>
    <row r="730" spans="1:26" ht="13.2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</row>
    <row r="731" spans="1:26" ht="13.2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</row>
    <row r="732" spans="1:26" ht="13.2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</row>
    <row r="733" spans="1:26" ht="13.2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</row>
    <row r="734" spans="1:26" ht="13.2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</row>
    <row r="735" spans="1:26" ht="13.2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</row>
    <row r="736" spans="1:26" ht="13.2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</row>
    <row r="737" spans="1:26" ht="13.2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</row>
    <row r="738" spans="1:26" ht="13.2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</row>
    <row r="739" spans="1:26" ht="13.2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</row>
    <row r="740" spans="1:26" ht="13.2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</row>
    <row r="741" spans="1:26" ht="13.2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</row>
    <row r="742" spans="1:26" ht="13.2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</row>
    <row r="743" spans="1:26" ht="13.2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</row>
    <row r="744" spans="1:26" ht="13.2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</row>
    <row r="745" spans="1:26" ht="13.2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</row>
    <row r="746" spans="1:26" ht="13.2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</row>
    <row r="747" spans="1:26" ht="13.2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</row>
    <row r="748" spans="1:26" ht="13.2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</row>
    <row r="749" spans="1:26" ht="13.2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</row>
    <row r="750" spans="1:26" ht="13.2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</row>
    <row r="751" spans="1:26" ht="13.2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</row>
    <row r="752" spans="1:26" ht="13.2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</row>
    <row r="753" spans="1:26" ht="13.2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</row>
    <row r="754" spans="1:26" ht="13.2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</row>
    <row r="755" spans="1:26" ht="13.2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</row>
    <row r="756" spans="1:26" ht="13.2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</row>
    <row r="757" spans="1:26" ht="13.2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</row>
    <row r="758" spans="1:26" ht="13.2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</row>
    <row r="759" spans="1:26" ht="13.2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</row>
    <row r="760" spans="1:26" ht="13.2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</row>
    <row r="761" spans="1:26" ht="13.2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</row>
    <row r="762" spans="1:26" ht="13.2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</row>
    <row r="763" spans="1:26" ht="13.2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</row>
    <row r="764" spans="1:26" ht="13.2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</row>
    <row r="765" spans="1:26" ht="13.2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</row>
    <row r="766" spans="1:26" ht="13.2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</row>
    <row r="767" spans="1:26" ht="13.2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</row>
    <row r="768" spans="1:26" ht="13.2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</row>
    <row r="769" spans="1:26" ht="13.2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</row>
    <row r="770" spans="1:26" ht="13.2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</row>
    <row r="771" spans="1:26" ht="13.2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</row>
    <row r="772" spans="1:26" ht="13.2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</row>
    <row r="773" spans="1:26" ht="13.2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</row>
    <row r="774" spans="1:26" ht="13.2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</row>
    <row r="775" spans="1:26" ht="13.2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</row>
    <row r="776" spans="1:26" ht="13.2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</row>
    <row r="777" spans="1:26" ht="13.2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</row>
    <row r="778" spans="1:26" ht="13.2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</row>
    <row r="779" spans="1:26" ht="13.2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</row>
    <row r="780" spans="1:26" ht="13.2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</row>
    <row r="781" spans="1:26" ht="13.2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</row>
    <row r="782" spans="1:26" ht="13.2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</row>
    <row r="783" spans="1:26" ht="13.2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</row>
    <row r="784" spans="1:26" ht="13.2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</row>
    <row r="785" spans="1:26" ht="13.2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</row>
    <row r="786" spans="1:26" ht="13.2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</row>
    <row r="787" spans="1:26" ht="13.2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</row>
    <row r="788" spans="1:26" ht="13.2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</row>
    <row r="789" spans="1:26" ht="13.2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</row>
    <row r="790" spans="1:26" ht="13.2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</row>
    <row r="791" spans="1:26" ht="13.2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</row>
    <row r="792" spans="1:26" ht="13.2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</row>
    <row r="793" spans="1:26" ht="13.2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</row>
    <row r="794" spans="1:26" ht="13.2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</row>
    <row r="795" spans="1:26" ht="13.2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</row>
    <row r="796" spans="1:26" ht="13.2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</row>
    <row r="797" spans="1:26" ht="13.2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</row>
    <row r="798" spans="1:26" ht="13.2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</row>
    <row r="799" spans="1:26" ht="13.2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</row>
    <row r="800" spans="1:26" ht="13.2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</row>
    <row r="801" spans="1:26" ht="13.2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</row>
    <row r="802" spans="1:26" ht="13.2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</row>
    <row r="803" spans="1:26" ht="13.2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</row>
    <row r="804" spans="1:26" ht="13.2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</row>
    <row r="805" spans="1:26" ht="13.2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</row>
    <row r="806" spans="1:26" ht="13.2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</row>
    <row r="807" spans="1:26" ht="13.2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</row>
    <row r="808" spans="1:26" ht="13.2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</row>
    <row r="809" spans="1:26" ht="13.2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</row>
    <row r="810" spans="1:26" ht="13.2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</row>
    <row r="811" spans="1:26" ht="13.2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</row>
    <row r="812" spans="1:26" ht="13.2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</row>
    <row r="813" spans="1:26" ht="13.2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</row>
    <row r="814" spans="1:26" ht="13.2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</row>
    <row r="815" spans="1:26" ht="13.2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</row>
    <row r="816" spans="1:26" ht="13.2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</row>
    <row r="817" spans="1:26" ht="13.2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</row>
    <row r="818" spans="1:26" ht="13.2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</row>
    <row r="819" spans="1:26" ht="13.2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</row>
    <row r="820" spans="1:26" ht="13.2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</row>
    <row r="821" spans="1:26" ht="13.2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</row>
    <row r="822" spans="1:26" ht="13.2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</row>
    <row r="823" spans="1:26" ht="13.2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</row>
    <row r="824" spans="1:26" ht="13.2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</row>
    <row r="825" spans="1:26" ht="13.2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</row>
    <row r="826" spans="1:26" ht="13.2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</row>
    <row r="827" spans="1:26" ht="13.2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</row>
    <row r="828" spans="1:26" ht="13.2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</row>
    <row r="829" spans="1:26" ht="13.2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</row>
    <row r="830" spans="1:26" ht="13.2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</row>
    <row r="831" spans="1:26" ht="13.2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</row>
    <row r="832" spans="1:26" ht="13.2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</row>
    <row r="833" spans="1:26" ht="13.2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</row>
    <row r="834" spans="1:26" ht="13.2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</row>
    <row r="835" spans="1:26" ht="13.2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</row>
    <row r="836" spans="1:26" ht="13.2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</row>
    <row r="837" spans="1:26" ht="13.2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</row>
    <row r="838" spans="1:26" ht="13.2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</row>
    <row r="839" spans="1:26" ht="13.2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</row>
    <row r="840" spans="1:26" ht="13.2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</row>
    <row r="841" spans="1:26" ht="13.2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</row>
    <row r="842" spans="1:26" ht="13.2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</row>
    <row r="843" spans="1:26" ht="13.2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</row>
    <row r="844" spans="1:26" ht="13.2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</row>
    <row r="845" spans="1:26" ht="13.2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</row>
    <row r="846" spans="1:26" ht="13.2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</row>
    <row r="847" spans="1:26" ht="13.2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</row>
    <row r="848" spans="1:26" ht="13.2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</row>
    <row r="849" spans="1:26" ht="13.2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</row>
    <row r="850" spans="1:26" ht="13.2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</row>
    <row r="851" spans="1:26" ht="13.2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</row>
    <row r="852" spans="1:26" ht="13.2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</row>
    <row r="853" spans="1:26" ht="13.2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</row>
    <row r="854" spans="1:26" ht="13.2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</row>
    <row r="855" spans="1:26" ht="13.2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</row>
    <row r="856" spans="1:26" ht="13.2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</row>
    <row r="857" spans="1:26" ht="13.2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</row>
    <row r="858" spans="1:26" ht="13.2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</row>
    <row r="859" spans="1:26" ht="13.2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</row>
    <row r="860" spans="1:26" ht="13.2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</row>
    <row r="861" spans="1:26" ht="13.2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</row>
    <row r="862" spans="1:26" ht="13.2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</row>
    <row r="863" spans="1:26" ht="13.2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</row>
    <row r="864" spans="1:26" ht="13.2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</row>
    <row r="865" spans="1:26" ht="13.2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</row>
    <row r="866" spans="1:26" ht="13.2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</row>
    <row r="867" spans="1:26" ht="13.2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</row>
    <row r="868" spans="1:26" ht="13.2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</row>
    <row r="869" spans="1:26" ht="13.2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</row>
    <row r="870" spans="1:26" ht="13.2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</row>
    <row r="871" spans="1:26" ht="13.2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</row>
    <row r="872" spans="1:26" ht="13.2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</row>
    <row r="873" spans="1:26" ht="13.2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</row>
    <row r="874" spans="1:26" ht="13.2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</row>
    <row r="875" spans="1:26" ht="13.2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</row>
    <row r="876" spans="1:26" ht="13.2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</row>
    <row r="877" spans="1:26" ht="13.2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</row>
    <row r="878" spans="1:26" ht="13.2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</row>
    <row r="879" spans="1:26" ht="13.2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</row>
    <row r="880" spans="1:26" ht="13.2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</row>
    <row r="881" spans="1:26" ht="13.2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</row>
    <row r="882" spans="1:26" ht="13.2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</row>
    <row r="883" spans="1:26" ht="13.2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</row>
    <row r="884" spans="1:26" ht="13.2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</row>
    <row r="885" spans="1:26" ht="13.2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</row>
    <row r="886" spans="1:26" ht="13.2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</row>
    <row r="887" spans="1:26" ht="13.2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</row>
    <row r="888" spans="1:26" ht="13.2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</row>
    <row r="889" spans="1:26" ht="13.2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</row>
    <row r="890" spans="1:26" ht="13.2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</row>
    <row r="891" spans="1:26" ht="13.2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</row>
    <row r="892" spans="1:26" ht="13.2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</row>
    <row r="893" spans="1:26" ht="13.2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</row>
    <row r="894" spans="1:26" ht="13.2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</row>
    <row r="895" spans="1:26" ht="13.2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</row>
    <row r="896" spans="1:26" ht="13.2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</row>
    <row r="897" spans="1:26" ht="13.2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</row>
    <row r="898" spans="1:26" ht="13.2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</row>
    <row r="899" spans="1:26" ht="13.2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</row>
    <row r="900" spans="1:26" ht="13.2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</row>
    <row r="901" spans="1:26" ht="13.2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</row>
    <row r="902" spans="1:26" ht="13.2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</row>
    <row r="903" spans="1:26" ht="13.2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</row>
    <row r="904" spans="1:26" ht="13.2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</row>
    <row r="905" spans="1:26" ht="13.2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</row>
    <row r="906" spans="1:26" ht="13.2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</row>
    <row r="907" spans="1:26" ht="13.2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</row>
    <row r="908" spans="1:26" ht="13.2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</row>
    <row r="909" spans="1:26" ht="13.2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</row>
    <row r="910" spans="1:26" ht="13.2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</row>
    <row r="911" spans="1:26" ht="13.2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</row>
    <row r="912" spans="1:26" ht="13.2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</row>
    <row r="913" spans="1:26" ht="13.2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</row>
    <row r="914" spans="1:26" ht="13.2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</row>
    <row r="915" spans="1:26" ht="13.2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</row>
    <row r="916" spans="1:26" ht="13.2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</row>
    <row r="917" spans="1:26" ht="13.2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</row>
    <row r="918" spans="1:26" ht="13.2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</row>
    <row r="919" spans="1:26" ht="13.2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</row>
    <row r="920" spans="1:26" ht="13.2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</row>
    <row r="921" spans="1:26" ht="13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</row>
    <row r="922" spans="1:26" ht="13.2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</row>
    <row r="923" spans="1:26" ht="13.2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</row>
    <row r="924" spans="1:26" ht="13.2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</row>
    <row r="925" spans="1:26" ht="13.2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</row>
    <row r="926" spans="1:26" ht="13.2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</row>
    <row r="927" spans="1:26" ht="13.2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</row>
    <row r="928" spans="1:26" ht="13.2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</row>
    <row r="929" spans="1:26" ht="13.2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</row>
    <row r="930" spans="1:26" ht="13.2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</row>
    <row r="931" spans="1:26" ht="13.2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</row>
    <row r="932" spans="1:26" ht="13.2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</row>
    <row r="933" spans="1:26" ht="13.2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</row>
    <row r="934" spans="1:26" ht="13.2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</row>
    <row r="935" spans="1:26" ht="13.2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</row>
    <row r="936" spans="1:26" ht="13.2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</row>
    <row r="937" spans="1:26" ht="13.2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</row>
    <row r="938" spans="1:26" ht="13.2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</row>
    <row r="939" spans="1:26" ht="13.2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</row>
    <row r="940" spans="1:26" ht="13.2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</row>
    <row r="941" spans="1:26" ht="13.2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</row>
    <row r="942" spans="1:26" ht="13.2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</row>
    <row r="943" spans="1:26" ht="13.2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</row>
    <row r="944" spans="1:26" ht="13.2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</row>
    <row r="945" spans="1:26" ht="13.2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</row>
    <row r="946" spans="1:26" ht="13.2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</row>
    <row r="947" spans="1:26" ht="13.2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</row>
    <row r="948" spans="1:26" ht="13.2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</row>
    <row r="949" spans="1:26" ht="13.2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</row>
    <row r="950" spans="1:26" ht="13.2">
      <c r="A950" s="99"/>
      <c r="B950" s="99"/>
      <c r="C950" s="99"/>
      <c r="D950" s="99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</row>
    <row r="951" spans="1:26" ht="13.2">
      <c r="A951" s="99"/>
      <c r="B951" s="99"/>
      <c r="C951" s="99"/>
      <c r="D951" s="99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</row>
    <row r="952" spans="1:26" ht="13.2">
      <c r="A952" s="99"/>
      <c r="B952" s="99"/>
      <c r="C952" s="99"/>
      <c r="D952" s="99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</row>
    <row r="953" spans="1:26" ht="13.2">
      <c r="A953" s="99"/>
      <c r="B953" s="99"/>
      <c r="C953" s="99"/>
      <c r="D953" s="99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</row>
    <row r="954" spans="1:26" ht="13.2">
      <c r="A954" s="99"/>
      <c r="B954" s="99"/>
      <c r="C954" s="99"/>
      <c r="D954" s="99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</row>
    <row r="955" spans="1:26" ht="13.2">
      <c r="A955" s="99"/>
      <c r="B955" s="99"/>
      <c r="C955" s="99"/>
      <c r="D955" s="99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</row>
    <row r="956" spans="1:26" ht="13.2">
      <c r="A956" s="99"/>
      <c r="B956" s="99"/>
      <c r="C956" s="99"/>
      <c r="D956" s="99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</row>
    <row r="957" spans="1:26" ht="13.2">
      <c r="A957" s="99"/>
      <c r="B957" s="99"/>
      <c r="C957" s="99"/>
      <c r="D957" s="99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</row>
    <row r="958" spans="1:26" ht="13.2">
      <c r="A958" s="99"/>
      <c r="B958" s="99"/>
      <c r="C958" s="99"/>
      <c r="D958" s="99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</row>
    <row r="959" spans="1:26" ht="13.2">
      <c r="A959" s="99"/>
      <c r="B959" s="99"/>
      <c r="C959" s="99"/>
      <c r="D959" s="99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</row>
    <row r="960" spans="1:26" ht="13.2">
      <c r="A960" s="99"/>
      <c r="B960" s="99"/>
      <c r="C960" s="99"/>
      <c r="D960" s="99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</row>
    <row r="961" spans="1:26" ht="13.2">
      <c r="A961" s="99"/>
      <c r="B961" s="99"/>
      <c r="C961" s="99"/>
      <c r="D961" s="99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</row>
    <row r="962" spans="1:26" ht="13.2">
      <c r="A962" s="99"/>
      <c r="B962" s="99"/>
      <c r="C962" s="99"/>
      <c r="D962" s="99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</row>
    <row r="963" spans="1:26" ht="13.2">
      <c r="A963" s="99"/>
      <c r="B963" s="99"/>
      <c r="C963" s="99"/>
      <c r="D963" s="99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</row>
    <row r="964" spans="1:26" ht="13.2">
      <c r="A964" s="99"/>
      <c r="B964" s="99"/>
      <c r="C964" s="99"/>
      <c r="D964" s="99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</row>
    <row r="965" spans="1:26" ht="13.2">
      <c r="A965" s="99"/>
      <c r="B965" s="99"/>
      <c r="C965" s="99"/>
      <c r="D965" s="99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</row>
    <row r="966" spans="1:26" ht="13.2">
      <c r="A966" s="99"/>
      <c r="B966" s="99"/>
      <c r="C966" s="99"/>
      <c r="D966" s="99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</row>
    <row r="967" spans="1:26" ht="13.2">
      <c r="A967" s="99"/>
      <c r="B967" s="99"/>
      <c r="C967" s="99"/>
      <c r="D967" s="99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</row>
    <row r="968" spans="1:26" ht="13.2">
      <c r="A968" s="99"/>
      <c r="B968" s="99"/>
      <c r="C968" s="99"/>
      <c r="D968" s="99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</row>
    <row r="969" spans="1:26" ht="13.2">
      <c r="A969" s="99"/>
      <c r="B969" s="99"/>
      <c r="C969" s="99"/>
      <c r="D969" s="99"/>
      <c r="E969" s="99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</row>
    <row r="970" spans="1:26" ht="13.2">
      <c r="A970" s="99"/>
      <c r="B970" s="99"/>
      <c r="C970" s="99"/>
      <c r="D970" s="99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</row>
    <row r="971" spans="1:26" ht="13.2">
      <c r="A971" s="99"/>
      <c r="B971" s="99"/>
      <c r="C971" s="99"/>
      <c r="D971" s="99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</row>
    <row r="972" spans="1:26" ht="13.2">
      <c r="A972" s="99"/>
      <c r="B972" s="99"/>
      <c r="C972" s="99"/>
      <c r="D972" s="99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</row>
    <row r="973" spans="1:26" ht="13.2">
      <c r="A973" s="99"/>
      <c r="B973" s="99"/>
      <c r="C973" s="99"/>
      <c r="D973" s="99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</row>
    <row r="974" spans="1:26" ht="13.2">
      <c r="A974" s="99"/>
      <c r="B974" s="99"/>
      <c r="C974" s="99"/>
      <c r="D974" s="99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</row>
    <row r="975" spans="1:26" ht="13.2">
      <c r="A975" s="99"/>
      <c r="B975" s="99"/>
      <c r="C975" s="99"/>
      <c r="D975" s="99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</row>
    <row r="976" spans="1:26" ht="13.2">
      <c r="A976" s="99"/>
      <c r="B976" s="99"/>
      <c r="C976" s="99"/>
      <c r="D976" s="99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</row>
    <row r="977" spans="1:26" ht="13.2">
      <c r="A977" s="99"/>
      <c r="B977" s="99"/>
      <c r="C977" s="99"/>
      <c r="D977" s="99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</row>
    <row r="978" spans="1:26" ht="13.2">
      <c r="A978" s="99"/>
      <c r="B978" s="99"/>
      <c r="C978" s="99"/>
      <c r="D978" s="99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</row>
    <row r="979" spans="1:26" ht="13.2">
      <c r="A979" s="99"/>
      <c r="B979" s="99"/>
      <c r="C979" s="99"/>
      <c r="D979" s="99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</row>
    <row r="980" spans="1:26" ht="13.2">
      <c r="A980" s="99"/>
      <c r="B980" s="99"/>
      <c r="C980" s="99"/>
      <c r="D980" s="99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</row>
    <row r="981" spans="1:26" ht="13.2">
      <c r="A981" s="99"/>
      <c r="B981" s="99"/>
      <c r="C981" s="99"/>
      <c r="D981" s="99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</row>
    <row r="982" spans="1:26" ht="13.2">
      <c r="A982" s="99"/>
      <c r="B982" s="99"/>
      <c r="C982" s="99"/>
      <c r="D982" s="99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</row>
    <row r="983" spans="1:26" ht="13.2">
      <c r="A983" s="99"/>
      <c r="B983" s="99"/>
      <c r="C983" s="99"/>
      <c r="D983" s="99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</row>
    <row r="984" spans="1:26" ht="13.2">
      <c r="A984" s="99"/>
      <c r="B984" s="99"/>
      <c r="C984" s="99"/>
      <c r="D984" s="99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</row>
    <row r="985" spans="1:26" ht="13.2">
      <c r="A985" s="99"/>
      <c r="B985" s="99"/>
      <c r="C985" s="99"/>
      <c r="D985" s="99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</row>
    <row r="986" spans="1:26" ht="13.2">
      <c r="A986" s="99"/>
      <c r="B986" s="99"/>
      <c r="C986" s="99"/>
      <c r="D986" s="99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</row>
    <row r="987" spans="1:26" ht="13.2">
      <c r="A987" s="99"/>
      <c r="B987" s="99"/>
      <c r="C987" s="99"/>
      <c r="D987" s="99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</row>
    <row r="988" spans="1:26" ht="13.2">
      <c r="A988" s="99"/>
      <c r="B988" s="99"/>
      <c r="C988" s="99"/>
      <c r="D988" s="99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</row>
    <row r="989" spans="1:26" ht="13.2">
      <c r="A989" s="99"/>
      <c r="B989" s="99"/>
      <c r="C989" s="99"/>
      <c r="D989" s="99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</row>
    <row r="990" spans="1:26" ht="13.2">
      <c r="A990" s="99"/>
      <c r="B990" s="99"/>
      <c r="C990" s="99"/>
      <c r="D990" s="99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</row>
    <row r="991" spans="1:26" ht="13.2">
      <c r="A991" s="99"/>
      <c r="B991" s="99"/>
      <c r="C991" s="99"/>
      <c r="D991" s="99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</row>
    <row r="992" spans="1:26" ht="13.2">
      <c r="A992" s="99"/>
      <c r="B992" s="99"/>
      <c r="C992" s="99"/>
      <c r="D992" s="99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</row>
    <row r="993" spans="1:26" ht="13.2">
      <c r="A993" s="99"/>
      <c r="B993" s="99"/>
      <c r="C993" s="99"/>
      <c r="D993" s="99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</row>
    <row r="994" spans="1:26" ht="13.2">
      <c r="A994" s="99"/>
      <c r="B994" s="99"/>
      <c r="C994" s="99"/>
      <c r="D994" s="99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</row>
    <row r="995" spans="1:26" ht="13.2">
      <c r="A995" s="99"/>
      <c r="B995" s="99"/>
      <c r="C995" s="99"/>
      <c r="D995" s="99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</row>
    <row r="996" spans="1:26" ht="13.2">
      <c r="A996" s="99"/>
      <c r="B996" s="99"/>
      <c r="C996" s="99"/>
      <c r="D996" s="99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</row>
    <row r="997" spans="1:26" ht="13.2">
      <c r="A997" s="99"/>
      <c r="B997" s="99"/>
      <c r="C997" s="99"/>
      <c r="D997" s="99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</row>
    <row r="998" spans="1:26" ht="13.2">
      <c r="A998" s="99"/>
      <c r="B998" s="99"/>
      <c r="C998" s="99"/>
      <c r="D998" s="99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</row>
    <row r="999" spans="1:26" ht="13.2">
      <c r="A999" s="99"/>
      <c r="B999" s="99"/>
      <c r="C999" s="99"/>
      <c r="D999" s="99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</row>
    <row r="1000" spans="1:26" ht="13.2">
      <c r="A1000" s="99"/>
      <c r="B1000" s="99"/>
      <c r="C1000" s="99"/>
      <c r="D1000" s="99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</row>
    <row r="1001" spans="1:26" ht="13.2">
      <c r="A1001" s="99"/>
      <c r="B1001" s="99"/>
      <c r="C1001" s="99"/>
      <c r="D1001" s="99"/>
      <c r="E1001" s="99"/>
      <c r="F1001" s="99"/>
      <c r="G1001" s="99"/>
      <c r="H1001" s="99"/>
      <c r="I1001" s="99"/>
      <c r="J1001" s="99"/>
      <c r="K1001" s="99"/>
      <c r="L1001" s="99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I205"/>
  <sheetViews>
    <sheetView workbookViewId="0"/>
  </sheetViews>
  <sheetFormatPr defaultColWidth="12.6640625" defaultRowHeight="15.75" customHeight="1"/>
  <cols>
    <col min="1" max="1" width="4.109375" customWidth="1"/>
    <col min="6" max="6" width="4" customWidth="1"/>
  </cols>
  <sheetData>
    <row r="1" spans="1:9" ht="13.2">
      <c r="A1" s="193" t="s">
        <v>885</v>
      </c>
      <c r="B1" s="186"/>
      <c r="C1" s="186"/>
      <c r="D1" s="187"/>
      <c r="F1" s="193" t="s">
        <v>82</v>
      </c>
      <c r="G1" s="186"/>
      <c r="H1" s="186"/>
      <c r="I1" s="187"/>
    </row>
    <row r="2" spans="1:9" ht="13.2">
      <c r="A2" s="194" t="s">
        <v>879</v>
      </c>
      <c r="B2" s="186"/>
      <c r="C2" s="186"/>
      <c r="D2" s="187"/>
      <c r="F2" s="194" t="s">
        <v>879</v>
      </c>
      <c r="G2" s="186"/>
      <c r="H2" s="186"/>
      <c r="I2" s="187"/>
    </row>
    <row r="3" spans="1:9" ht="13.2">
      <c r="A3" s="178" t="s">
        <v>949</v>
      </c>
      <c r="B3" s="193"/>
      <c r="C3" s="186"/>
      <c r="D3" s="187"/>
      <c r="F3" s="178" t="s">
        <v>949</v>
      </c>
      <c r="G3" s="193"/>
      <c r="H3" s="186"/>
      <c r="I3" s="187"/>
    </row>
    <row r="4" spans="1:9" ht="13.2">
      <c r="A4" s="178" t="s">
        <v>950</v>
      </c>
      <c r="B4" s="193"/>
      <c r="C4" s="186"/>
      <c r="D4" s="187"/>
      <c r="F4" s="178" t="s">
        <v>950</v>
      </c>
      <c r="G4" s="193"/>
      <c r="H4" s="186"/>
      <c r="I4" s="187"/>
    </row>
    <row r="5" spans="1:9" ht="13.2">
      <c r="A5" s="179"/>
      <c r="B5" s="185"/>
      <c r="C5" s="186"/>
      <c r="D5" s="187"/>
      <c r="F5" s="178" t="s">
        <v>951</v>
      </c>
      <c r="G5" s="193"/>
      <c r="H5" s="186"/>
      <c r="I5" s="187"/>
    </row>
    <row r="6" spans="1:9" ht="13.2">
      <c r="A6" s="179"/>
      <c r="B6" s="185"/>
      <c r="C6" s="186"/>
      <c r="D6" s="187"/>
      <c r="F6" s="178" t="s">
        <v>952</v>
      </c>
      <c r="G6" s="193"/>
      <c r="H6" s="186"/>
      <c r="I6" s="187"/>
    </row>
    <row r="7" spans="1:9" ht="13.2">
      <c r="A7" s="179"/>
      <c r="B7" s="185"/>
      <c r="C7" s="186"/>
      <c r="D7" s="187"/>
      <c r="F7" s="185"/>
      <c r="G7" s="186"/>
      <c r="H7" s="186"/>
      <c r="I7" s="187"/>
    </row>
    <row r="8" spans="1:9" ht="13.2">
      <c r="A8" s="188" t="s">
        <v>881</v>
      </c>
      <c r="B8" s="186"/>
      <c r="C8" s="186"/>
      <c r="D8" s="187"/>
      <c r="F8" s="188" t="s">
        <v>881</v>
      </c>
      <c r="G8" s="186"/>
      <c r="H8" s="186"/>
      <c r="I8" s="187"/>
    </row>
    <row r="9" spans="1:9" ht="13.2">
      <c r="A9" s="178" t="s">
        <v>951</v>
      </c>
      <c r="B9" s="193"/>
      <c r="C9" s="186"/>
      <c r="D9" s="187"/>
      <c r="F9" s="178" t="s">
        <v>953</v>
      </c>
      <c r="G9" s="193"/>
      <c r="H9" s="186"/>
      <c r="I9" s="187"/>
    </row>
    <row r="10" spans="1:9" ht="13.2">
      <c r="A10" s="178" t="s">
        <v>952</v>
      </c>
      <c r="B10" s="193"/>
      <c r="C10" s="186"/>
      <c r="D10" s="187"/>
      <c r="F10" s="178" t="s">
        <v>954</v>
      </c>
      <c r="G10" s="193"/>
      <c r="H10" s="186"/>
      <c r="I10" s="187"/>
    </row>
    <row r="11" spans="1:9" ht="13.2">
      <c r="A11" s="179"/>
      <c r="B11" s="185"/>
      <c r="C11" s="186"/>
      <c r="D11" s="187"/>
      <c r="F11" s="178" t="s">
        <v>955</v>
      </c>
      <c r="G11" s="193"/>
      <c r="H11" s="186"/>
      <c r="I11" s="187"/>
    </row>
    <row r="12" spans="1:9" ht="13.2">
      <c r="A12" s="179"/>
      <c r="B12" s="185"/>
      <c r="C12" s="186"/>
      <c r="D12" s="187"/>
      <c r="F12" s="178" t="s">
        <v>956</v>
      </c>
      <c r="G12" s="193"/>
      <c r="H12" s="186"/>
      <c r="I12" s="187"/>
    </row>
    <row r="13" spans="1:9" ht="13.2">
      <c r="A13" s="179"/>
      <c r="B13" s="185"/>
      <c r="C13" s="186"/>
      <c r="D13" s="187"/>
      <c r="F13" s="185"/>
      <c r="G13" s="186"/>
      <c r="H13" s="186"/>
      <c r="I13" s="187"/>
    </row>
    <row r="14" spans="1:9" ht="13.2">
      <c r="A14" s="196" t="s">
        <v>882</v>
      </c>
      <c r="B14" s="186"/>
      <c r="C14" s="186"/>
      <c r="D14" s="187"/>
      <c r="F14" s="196" t="s">
        <v>882</v>
      </c>
      <c r="G14" s="186"/>
      <c r="H14" s="186"/>
      <c r="I14" s="187"/>
    </row>
    <row r="15" spans="1:9" ht="13.2">
      <c r="A15" s="178" t="s">
        <v>953</v>
      </c>
      <c r="B15" s="193"/>
      <c r="C15" s="186"/>
      <c r="D15" s="187"/>
      <c r="F15" s="178" t="s">
        <v>957</v>
      </c>
      <c r="G15" s="193"/>
      <c r="H15" s="186"/>
      <c r="I15" s="187"/>
    </row>
    <row r="16" spans="1:9" ht="13.2">
      <c r="A16" s="178" t="s">
        <v>954</v>
      </c>
      <c r="B16" s="193"/>
      <c r="C16" s="186"/>
      <c r="D16" s="187"/>
      <c r="F16" s="178" t="s">
        <v>958</v>
      </c>
      <c r="G16" s="193"/>
      <c r="H16" s="186"/>
      <c r="I16" s="187"/>
    </row>
    <row r="17" spans="1:9" ht="13.2">
      <c r="A17" s="179"/>
      <c r="B17" s="185"/>
      <c r="C17" s="186"/>
      <c r="D17" s="187"/>
      <c r="F17" s="178" t="s">
        <v>959</v>
      </c>
      <c r="G17" s="197"/>
      <c r="H17" s="186"/>
      <c r="I17" s="187"/>
    </row>
    <row r="18" spans="1:9" ht="13.2">
      <c r="A18" s="179"/>
      <c r="B18" s="185"/>
      <c r="C18" s="186"/>
      <c r="D18" s="187"/>
      <c r="F18" s="178" t="s">
        <v>960</v>
      </c>
      <c r="G18" s="193"/>
      <c r="H18" s="186"/>
      <c r="I18" s="187"/>
    </row>
    <row r="19" spans="1:9" ht="13.2">
      <c r="A19" s="179"/>
      <c r="B19" s="185"/>
      <c r="C19" s="186"/>
      <c r="D19" s="187"/>
      <c r="F19" s="185"/>
      <c r="G19" s="186"/>
      <c r="H19" s="186"/>
      <c r="I19" s="187"/>
    </row>
    <row r="20" spans="1:9" ht="13.2">
      <c r="A20" s="188" t="s">
        <v>883</v>
      </c>
      <c r="B20" s="186"/>
      <c r="C20" s="186"/>
      <c r="D20" s="187"/>
      <c r="F20" s="188" t="s">
        <v>883</v>
      </c>
      <c r="G20" s="186"/>
      <c r="H20" s="186"/>
      <c r="I20" s="187"/>
    </row>
    <row r="21" spans="1:9" ht="13.2">
      <c r="A21" s="180" t="s">
        <v>955</v>
      </c>
      <c r="B21" s="189"/>
      <c r="C21" s="186"/>
      <c r="D21" s="187"/>
      <c r="F21" s="178" t="s">
        <v>961</v>
      </c>
      <c r="G21" s="193"/>
      <c r="H21" s="186"/>
      <c r="I21" s="187"/>
    </row>
    <row r="22" spans="1:9" ht="13.2">
      <c r="A22" s="180" t="s">
        <v>956</v>
      </c>
      <c r="B22" s="189"/>
      <c r="C22" s="186"/>
      <c r="D22" s="187"/>
      <c r="F22" s="178" t="s">
        <v>962</v>
      </c>
      <c r="G22" s="193"/>
      <c r="H22" s="186"/>
      <c r="I22" s="187"/>
    </row>
    <row r="23" spans="1:9" ht="13.2">
      <c r="A23" s="180" t="s">
        <v>957</v>
      </c>
      <c r="B23" s="189"/>
      <c r="C23" s="186"/>
      <c r="D23" s="187"/>
      <c r="F23" s="178" t="s">
        <v>963</v>
      </c>
      <c r="G23" s="193"/>
      <c r="H23" s="186"/>
      <c r="I23" s="187"/>
    </row>
    <row r="24" spans="1:9" ht="13.2">
      <c r="A24" s="180" t="s">
        <v>958</v>
      </c>
      <c r="B24" s="189"/>
      <c r="C24" s="186"/>
      <c r="D24" s="187"/>
      <c r="F24" s="178" t="s">
        <v>964</v>
      </c>
      <c r="G24" s="193"/>
      <c r="H24" s="186"/>
      <c r="I24" s="187"/>
    </row>
    <row r="25" spans="1:9" ht="13.2">
      <c r="A25" s="180" t="s">
        <v>959</v>
      </c>
      <c r="B25" s="189"/>
      <c r="C25" s="186"/>
      <c r="D25" s="187"/>
      <c r="F25" s="178" t="s">
        <v>965</v>
      </c>
      <c r="G25" s="193"/>
      <c r="H25" s="186"/>
      <c r="I25" s="187"/>
    </row>
    <row r="26" spans="1:9" ht="13.2">
      <c r="A26" s="180" t="s">
        <v>960</v>
      </c>
      <c r="B26" s="189"/>
      <c r="C26" s="186"/>
      <c r="D26" s="187"/>
      <c r="F26" s="178" t="s">
        <v>966</v>
      </c>
      <c r="G26" s="193"/>
      <c r="H26" s="186"/>
      <c r="I26" s="187"/>
    </row>
    <row r="27" spans="1:9" ht="13.2">
      <c r="A27" s="180" t="s">
        <v>961</v>
      </c>
      <c r="B27" s="189"/>
      <c r="C27" s="186"/>
      <c r="D27" s="187"/>
      <c r="F27" s="178" t="s">
        <v>967</v>
      </c>
      <c r="G27" s="193"/>
      <c r="H27" s="186"/>
      <c r="I27" s="187"/>
    </row>
    <row r="28" spans="1:9" ht="13.2">
      <c r="A28" s="180" t="s">
        <v>962</v>
      </c>
      <c r="B28" s="189"/>
      <c r="C28" s="186"/>
      <c r="D28" s="187"/>
      <c r="F28" s="178" t="s">
        <v>968</v>
      </c>
      <c r="G28" s="193"/>
      <c r="H28" s="186"/>
      <c r="I28" s="187"/>
    </row>
    <row r="29" spans="1:9" ht="13.2">
      <c r="A29" s="180" t="s">
        <v>963</v>
      </c>
      <c r="B29" s="189"/>
      <c r="C29" s="186"/>
      <c r="D29" s="187"/>
      <c r="F29" s="178" t="s">
        <v>969</v>
      </c>
      <c r="G29" s="193"/>
      <c r="H29" s="186"/>
      <c r="I29" s="187"/>
    </row>
    <row r="30" spans="1:9" ht="13.2">
      <c r="A30" s="180" t="s">
        <v>964</v>
      </c>
      <c r="B30" s="189"/>
      <c r="C30" s="186"/>
      <c r="D30" s="187"/>
      <c r="F30" s="178" t="s">
        <v>970</v>
      </c>
      <c r="G30" s="193"/>
      <c r="H30" s="186"/>
      <c r="I30" s="187"/>
    </row>
    <row r="31" spans="1:9" ht="13.2">
      <c r="A31" s="180" t="s">
        <v>965</v>
      </c>
      <c r="B31" s="189"/>
      <c r="C31" s="186"/>
      <c r="D31" s="187"/>
      <c r="F31" s="178" t="s">
        <v>971</v>
      </c>
      <c r="G31" s="193"/>
      <c r="H31" s="186"/>
      <c r="I31" s="187"/>
    </row>
    <row r="32" spans="1:9" ht="13.2">
      <c r="A32" s="180" t="s">
        <v>966</v>
      </c>
      <c r="B32" s="189"/>
      <c r="C32" s="186"/>
      <c r="D32" s="187"/>
      <c r="F32" s="178" t="s">
        <v>972</v>
      </c>
      <c r="G32" s="193"/>
      <c r="H32" s="186"/>
      <c r="I32" s="187"/>
    </row>
    <row r="33" spans="1:9" ht="13.2">
      <c r="A33" s="180" t="s">
        <v>967</v>
      </c>
      <c r="B33" s="189"/>
      <c r="C33" s="186"/>
      <c r="D33" s="187"/>
      <c r="F33" s="178" t="s">
        <v>973</v>
      </c>
      <c r="G33" s="193"/>
      <c r="H33" s="186"/>
      <c r="I33" s="187"/>
    </row>
    <row r="50" spans="1:9" ht="13.2">
      <c r="F50" s="193" t="s">
        <v>79</v>
      </c>
      <c r="G50" s="186"/>
      <c r="H50" s="186"/>
      <c r="I50" s="187"/>
    </row>
    <row r="51" spans="1:9" ht="13.2">
      <c r="A51" s="193" t="s">
        <v>73</v>
      </c>
      <c r="B51" s="186"/>
      <c r="C51" s="186"/>
      <c r="D51" s="187"/>
      <c r="F51" s="194" t="s">
        <v>879</v>
      </c>
      <c r="G51" s="186"/>
      <c r="H51" s="186"/>
      <c r="I51" s="187"/>
    </row>
    <row r="52" spans="1:9" ht="13.2">
      <c r="A52" s="194" t="s">
        <v>879</v>
      </c>
      <c r="B52" s="186"/>
      <c r="C52" s="186"/>
      <c r="D52" s="187"/>
      <c r="F52" s="178" t="s">
        <v>949</v>
      </c>
      <c r="G52" s="193"/>
      <c r="H52" s="186"/>
      <c r="I52" s="187"/>
    </row>
    <row r="53" spans="1:9" ht="13.2">
      <c r="A53" s="178" t="s">
        <v>949</v>
      </c>
      <c r="B53" s="193"/>
      <c r="C53" s="186"/>
      <c r="D53" s="187"/>
      <c r="F53" s="178" t="s">
        <v>950</v>
      </c>
      <c r="G53" s="193"/>
      <c r="H53" s="186"/>
      <c r="I53" s="187"/>
    </row>
    <row r="54" spans="1:9" ht="13.2">
      <c r="A54" s="178" t="s">
        <v>950</v>
      </c>
      <c r="B54" s="193"/>
      <c r="C54" s="186"/>
      <c r="D54" s="187"/>
      <c r="F54" s="178" t="s">
        <v>951</v>
      </c>
      <c r="G54" s="193"/>
      <c r="H54" s="186"/>
      <c r="I54" s="187"/>
    </row>
    <row r="55" spans="1:9" ht="13.2">
      <c r="A55" s="178" t="s">
        <v>951</v>
      </c>
      <c r="B55" s="193"/>
      <c r="C55" s="186"/>
      <c r="D55" s="187"/>
      <c r="F55" s="178" t="s">
        <v>952</v>
      </c>
      <c r="G55" s="193"/>
      <c r="H55" s="186"/>
      <c r="I55" s="187"/>
    </row>
    <row r="56" spans="1:9" ht="13.2">
      <c r="A56" s="178" t="s">
        <v>952</v>
      </c>
      <c r="B56" s="193"/>
      <c r="C56" s="186"/>
      <c r="D56" s="187"/>
      <c r="F56" s="185"/>
      <c r="G56" s="186"/>
      <c r="H56" s="186"/>
      <c r="I56" s="187"/>
    </row>
    <row r="57" spans="1:9" ht="13.2">
      <c r="A57" s="178" t="s">
        <v>953</v>
      </c>
      <c r="B57" s="193"/>
      <c r="C57" s="186"/>
      <c r="D57" s="187"/>
      <c r="F57" s="188" t="s">
        <v>881</v>
      </c>
      <c r="G57" s="186"/>
      <c r="H57" s="186"/>
      <c r="I57" s="187"/>
    </row>
    <row r="58" spans="1:9" ht="13.2">
      <c r="A58" s="188" t="s">
        <v>881</v>
      </c>
      <c r="B58" s="186"/>
      <c r="C58" s="186"/>
      <c r="D58" s="187"/>
      <c r="F58" s="178" t="s">
        <v>953</v>
      </c>
      <c r="G58" s="193"/>
      <c r="H58" s="186"/>
      <c r="I58" s="187"/>
    </row>
    <row r="59" spans="1:9" ht="13.2">
      <c r="A59" s="178" t="s">
        <v>954</v>
      </c>
      <c r="B59" s="193"/>
      <c r="C59" s="186"/>
      <c r="D59" s="187"/>
      <c r="F59" s="178" t="s">
        <v>954</v>
      </c>
      <c r="G59" s="193"/>
      <c r="H59" s="186"/>
      <c r="I59" s="187"/>
    </row>
    <row r="60" spans="1:9" ht="13.2">
      <c r="A60" s="178" t="s">
        <v>955</v>
      </c>
      <c r="B60" s="193"/>
      <c r="C60" s="186"/>
      <c r="D60" s="187"/>
      <c r="F60" s="178" t="s">
        <v>955</v>
      </c>
      <c r="G60" s="193"/>
      <c r="H60" s="186"/>
      <c r="I60" s="187"/>
    </row>
    <row r="61" spans="1:9" ht="13.2">
      <c r="A61" s="178" t="s">
        <v>956</v>
      </c>
      <c r="B61" s="193"/>
      <c r="C61" s="186"/>
      <c r="D61" s="187"/>
      <c r="F61" s="178" t="s">
        <v>956</v>
      </c>
      <c r="G61" s="193"/>
      <c r="H61" s="186"/>
      <c r="I61" s="187"/>
    </row>
    <row r="62" spans="1:9" ht="13.2">
      <c r="A62" s="178" t="s">
        <v>957</v>
      </c>
      <c r="B62" s="193"/>
      <c r="C62" s="186"/>
      <c r="D62" s="187"/>
      <c r="F62" s="185"/>
      <c r="G62" s="186"/>
      <c r="H62" s="186"/>
      <c r="I62" s="187"/>
    </row>
    <row r="63" spans="1:9" ht="13.2">
      <c r="A63" s="178" t="s">
        <v>958</v>
      </c>
      <c r="B63" s="193"/>
      <c r="C63" s="186"/>
      <c r="D63" s="187"/>
      <c r="F63" s="196" t="s">
        <v>882</v>
      </c>
      <c r="G63" s="186"/>
      <c r="H63" s="186"/>
      <c r="I63" s="187"/>
    </row>
    <row r="64" spans="1:9" ht="13.2">
      <c r="A64" s="196" t="s">
        <v>882</v>
      </c>
      <c r="B64" s="186"/>
      <c r="C64" s="186"/>
      <c r="D64" s="187"/>
      <c r="F64" s="178" t="s">
        <v>957</v>
      </c>
      <c r="G64" s="193"/>
      <c r="H64" s="186"/>
      <c r="I64" s="187"/>
    </row>
    <row r="65" spans="1:9" ht="13.2">
      <c r="A65" s="178" t="s">
        <v>959</v>
      </c>
      <c r="B65" s="193"/>
      <c r="C65" s="186"/>
      <c r="D65" s="187"/>
      <c r="F65" s="178" t="s">
        <v>958</v>
      </c>
      <c r="G65" s="193"/>
      <c r="H65" s="186"/>
      <c r="I65" s="187"/>
    </row>
    <row r="66" spans="1:9" ht="13.2">
      <c r="A66" s="178" t="s">
        <v>960</v>
      </c>
      <c r="B66" s="193"/>
      <c r="C66" s="186"/>
      <c r="D66" s="187"/>
      <c r="F66" s="178" t="s">
        <v>959</v>
      </c>
      <c r="G66" s="197"/>
      <c r="H66" s="186"/>
      <c r="I66" s="187"/>
    </row>
    <row r="67" spans="1:9" ht="13.2">
      <c r="A67" s="178" t="s">
        <v>961</v>
      </c>
      <c r="B67" s="193"/>
      <c r="C67" s="186"/>
      <c r="D67" s="187"/>
      <c r="F67" s="178" t="s">
        <v>960</v>
      </c>
      <c r="G67" s="193"/>
      <c r="H67" s="186"/>
      <c r="I67" s="187"/>
    </row>
    <row r="68" spans="1:9" ht="13.2">
      <c r="A68" s="178" t="s">
        <v>962</v>
      </c>
      <c r="B68" s="193"/>
      <c r="C68" s="186"/>
      <c r="D68" s="187"/>
      <c r="F68" s="185"/>
      <c r="G68" s="186"/>
      <c r="H68" s="186"/>
      <c r="I68" s="187"/>
    </row>
    <row r="69" spans="1:9" ht="13.2">
      <c r="A69" s="178" t="s">
        <v>963</v>
      </c>
      <c r="B69" s="193"/>
      <c r="C69" s="186"/>
      <c r="D69" s="187"/>
      <c r="F69" s="188" t="s">
        <v>883</v>
      </c>
      <c r="G69" s="186"/>
      <c r="H69" s="186"/>
      <c r="I69" s="187"/>
    </row>
    <row r="70" spans="1:9" ht="13.2">
      <c r="A70" s="188" t="s">
        <v>883</v>
      </c>
      <c r="B70" s="186"/>
      <c r="C70" s="186"/>
      <c r="D70" s="187"/>
      <c r="F70" s="178" t="s">
        <v>961</v>
      </c>
      <c r="G70" s="193"/>
      <c r="H70" s="186"/>
      <c r="I70" s="187"/>
    </row>
    <row r="71" spans="1:9" ht="13.2">
      <c r="A71" s="178" t="s">
        <v>964</v>
      </c>
      <c r="B71" s="193"/>
      <c r="C71" s="186"/>
      <c r="D71" s="187"/>
      <c r="F71" s="178" t="s">
        <v>962</v>
      </c>
      <c r="G71" s="193"/>
      <c r="H71" s="186"/>
      <c r="I71" s="187"/>
    </row>
    <row r="72" spans="1:9" ht="13.2">
      <c r="A72" s="178" t="s">
        <v>965</v>
      </c>
      <c r="B72" s="193"/>
      <c r="C72" s="186"/>
      <c r="D72" s="187"/>
      <c r="F72" s="178" t="s">
        <v>963</v>
      </c>
      <c r="G72" s="193"/>
      <c r="H72" s="186"/>
      <c r="I72" s="187"/>
    </row>
    <row r="73" spans="1:9" ht="13.2">
      <c r="A73" s="178" t="s">
        <v>966</v>
      </c>
      <c r="B73" s="193"/>
      <c r="C73" s="186"/>
      <c r="D73" s="187"/>
      <c r="F73" s="178" t="s">
        <v>964</v>
      </c>
      <c r="G73" s="193"/>
      <c r="H73" s="186"/>
      <c r="I73" s="187"/>
    </row>
    <row r="74" spans="1:9" ht="13.2">
      <c r="A74" s="178" t="s">
        <v>967</v>
      </c>
      <c r="B74" s="193"/>
      <c r="C74" s="186"/>
      <c r="D74" s="187"/>
      <c r="F74" s="178" t="s">
        <v>965</v>
      </c>
      <c r="G74" s="193"/>
      <c r="H74" s="186"/>
      <c r="I74" s="187"/>
    </row>
    <row r="75" spans="1:9" ht="13.2">
      <c r="A75" s="178" t="s">
        <v>968</v>
      </c>
      <c r="B75" s="193"/>
      <c r="C75" s="186"/>
      <c r="D75" s="187"/>
      <c r="F75" s="178" t="s">
        <v>966</v>
      </c>
      <c r="G75" s="193"/>
      <c r="H75" s="186"/>
      <c r="I75" s="187"/>
    </row>
    <row r="76" spans="1:9" ht="13.2">
      <c r="A76" s="178" t="s">
        <v>969</v>
      </c>
      <c r="B76" s="193"/>
      <c r="C76" s="186"/>
      <c r="D76" s="187"/>
      <c r="F76" s="178" t="s">
        <v>967</v>
      </c>
      <c r="G76" s="193"/>
      <c r="H76" s="186"/>
      <c r="I76" s="187"/>
    </row>
    <row r="77" spans="1:9" ht="13.2">
      <c r="A77" s="178" t="s">
        <v>970</v>
      </c>
      <c r="B77" s="193"/>
      <c r="C77" s="186"/>
      <c r="D77" s="187"/>
      <c r="F77" s="178" t="s">
        <v>968</v>
      </c>
      <c r="G77" s="193"/>
      <c r="H77" s="186"/>
      <c r="I77" s="187"/>
    </row>
    <row r="78" spans="1:9" ht="13.2">
      <c r="A78" s="178" t="s">
        <v>971</v>
      </c>
      <c r="B78" s="193"/>
      <c r="C78" s="186"/>
      <c r="D78" s="187"/>
      <c r="F78" s="178" t="s">
        <v>969</v>
      </c>
      <c r="G78" s="193"/>
      <c r="H78" s="186"/>
      <c r="I78" s="187"/>
    </row>
    <row r="79" spans="1:9" ht="13.2">
      <c r="A79" s="178" t="s">
        <v>972</v>
      </c>
      <c r="B79" s="193"/>
      <c r="C79" s="186"/>
      <c r="D79" s="187"/>
      <c r="F79" s="178" t="s">
        <v>970</v>
      </c>
      <c r="G79" s="193"/>
      <c r="H79" s="186"/>
      <c r="I79" s="187"/>
    </row>
    <row r="80" spans="1:9" ht="13.2">
      <c r="A80" s="178" t="s">
        <v>973</v>
      </c>
      <c r="B80" s="193"/>
      <c r="C80" s="186"/>
      <c r="D80" s="187"/>
      <c r="F80" s="178" t="s">
        <v>971</v>
      </c>
      <c r="G80" s="193"/>
      <c r="H80" s="186"/>
      <c r="I80" s="187"/>
    </row>
    <row r="81" spans="1:9" ht="13.2">
      <c r="A81" s="178" t="s">
        <v>974</v>
      </c>
      <c r="B81" s="193"/>
      <c r="C81" s="186"/>
      <c r="D81" s="187"/>
      <c r="F81" s="178" t="s">
        <v>972</v>
      </c>
      <c r="G81" s="193"/>
      <c r="H81" s="186"/>
      <c r="I81" s="187"/>
    </row>
    <row r="82" spans="1:9" ht="13.2">
      <c r="A82" s="178" t="s">
        <v>975</v>
      </c>
      <c r="B82" s="193"/>
      <c r="C82" s="186"/>
      <c r="D82" s="187"/>
      <c r="F82" s="178" t="s">
        <v>973</v>
      </c>
      <c r="G82" s="193"/>
      <c r="H82" s="186"/>
      <c r="I82" s="187"/>
    </row>
    <row r="83" spans="1:9" ht="13.2">
      <c r="A83" s="178" t="s">
        <v>976</v>
      </c>
      <c r="B83" s="193"/>
      <c r="C83" s="186"/>
      <c r="D83" s="187"/>
      <c r="F83" s="178" t="s">
        <v>974</v>
      </c>
      <c r="G83" s="193"/>
      <c r="H83" s="186"/>
      <c r="I83" s="187"/>
    </row>
    <row r="84" spans="1:9" ht="13.2">
      <c r="A84" s="178" t="s">
        <v>977</v>
      </c>
      <c r="B84" s="193"/>
      <c r="C84" s="186"/>
      <c r="D84" s="187"/>
      <c r="F84" s="178" t="s">
        <v>975</v>
      </c>
      <c r="G84" s="193"/>
      <c r="H84" s="186"/>
      <c r="I84" s="187"/>
    </row>
    <row r="85" spans="1:9" ht="13.2">
      <c r="A85" s="178" t="s">
        <v>978</v>
      </c>
      <c r="B85" s="193"/>
      <c r="C85" s="186"/>
      <c r="D85" s="187"/>
      <c r="F85" s="178" t="s">
        <v>976</v>
      </c>
      <c r="G85" s="193"/>
      <c r="H85" s="186"/>
      <c r="I85" s="187"/>
    </row>
    <row r="86" spans="1:9" ht="13.2">
      <c r="A86" s="178" t="s">
        <v>979</v>
      </c>
      <c r="B86" s="193"/>
      <c r="C86" s="186"/>
      <c r="D86" s="187"/>
      <c r="F86" s="178" t="s">
        <v>977</v>
      </c>
      <c r="G86" s="193"/>
      <c r="H86" s="186"/>
      <c r="I86" s="187"/>
    </row>
    <row r="87" spans="1:9" ht="13.2">
      <c r="A87" s="178" t="s">
        <v>980</v>
      </c>
      <c r="B87" s="193"/>
      <c r="C87" s="186"/>
      <c r="D87" s="187"/>
      <c r="F87" s="178" t="s">
        <v>978</v>
      </c>
      <c r="G87" s="193"/>
      <c r="H87" s="186"/>
      <c r="I87" s="187"/>
    </row>
    <row r="88" spans="1:9" ht="13.2">
      <c r="A88" s="178" t="s">
        <v>981</v>
      </c>
      <c r="B88" s="193"/>
      <c r="C88" s="186"/>
      <c r="D88" s="187"/>
      <c r="F88" s="178" t="s">
        <v>979</v>
      </c>
      <c r="G88" s="193"/>
      <c r="H88" s="186"/>
      <c r="I88" s="187"/>
    </row>
    <row r="89" spans="1:9" ht="13.2">
      <c r="A89" s="178" t="s">
        <v>982</v>
      </c>
      <c r="B89" s="193"/>
      <c r="C89" s="186"/>
      <c r="D89" s="187"/>
      <c r="F89" s="178" t="s">
        <v>980</v>
      </c>
      <c r="G89" s="193"/>
      <c r="H89" s="186"/>
      <c r="I89" s="187"/>
    </row>
    <row r="90" spans="1:9" ht="13.2">
      <c r="A90" s="178" t="s">
        <v>983</v>
      </c>
      <c r="B90" s="193"/>
      <c r="C90" s="186"/>
      <c r="D90" s="187"/>
      <c r="F90" s="178" t="s">
        <v>981</v>
      </c>
      <c r="G90" s="193"/>
      <c r="H90" s="186"/>
      <c r="I90" s="187"/>
    </row>
    <row r="91" spans="1:9" ht="13.2">
      <c r="A91" s="178" t="s">
        <v>984</v>
      </c>
      <c r="B91" s="193"/>
      <c r="C91" s="186"/>
      <c r="D91" s="187"/>
      <c r="F91" s="178" t="s">
        <v>982</v>
      </c>
      <c r="G91" s="193"/>
      <c r="H91" s="186"/>
      <c r="I91" s="187"/>
    </row>
    <row r="92" spans="1:9" ht="13.2">
      <c r="A92" s="178" t="s">
        <v>985</v>
      </c>
      <c r="B92" s="193"/>
      <c r="C92" s="186"/>
      <c r="D92" s="187"/>
      <c r="F92" s="178" t="s">
        <v>983</v>
      </c>
      <c r="G92" s="193"/>
      <c r="H92" s="186"/>
      <c r="I92" s="187"/>
    </row>
    <row r="93" spans="1:9" ht="13.2">
      <c r="A93" s="178" t="s">
        <v>986</v>
      </c>
      <c r="B93" s="193"/>
      <c r="C93" s="186"/>
      <c r="D93" s="187"/>
      <c r="F93" s="178" t="s">
        <v>984</v>
      </c>
      <c r="G93" s="193"/>
      <c r="H93" s="186"/>
      <c r="I93" s="187"/>
    </row>
    <row r="94" spans="1:9" ht="13.2">
      <c r="F94" s="178" t="s">
        <v>985</v>
      </c>
      <c r="G94" s="193"/>
      <c r="H94" s="186"/>
      <c r="I94" s="187"/>
    </row>
    <row r="95" spans="1:9" ht="13.2">
      <c r="F95" s="178" t="s">
        <v>986</v>
      </c>
      <c r="G95" s="193"/>
      <c r="H95" s="186"/>
      <c r="I95" s="187"/>
    </row>
    <row r="96" spans="1:9" ht="13.2">
      <c r="F96" s="178" t="s">
        <v>987</v>
      </c>
      <c r="G96" s="193"/>
      <c r="H96" s="186"/>
      <c r="I96" s="187"/>
    </row>
    <row r="97" spans="1:9" ht="13.2">
      <c r="F97" s="178" t="s">
        <v>988</v>
      </c>
      <c r="G97" s="193"/>
      <c r="H97" s="186"/>
      <c r="I97" s="187"/>
    </row>
    <row r="100" spans="1:9" ht="13.2">
      <c r="A100" s="193" t="s">
        <v>989</v>
      </c>
      <c r="B100" s="186"/>
      <c r="C100" s="186"/>
      <c r="D100" s="187"/>
      <c r="F100" s="193" t="s">
        <v>76</v>
      </c>
      <c r="G100" s="186"/>
      <c r="H100" s="186"/>
      <c r="I100" s="187"/>
    </row>
    <row r="101" spans="1:9" ht="13.2">
      <c r="A101" s="194" t="s">
        <v>879</v>
      </c>
      <c r="B101" s="186"/>
      <c r="C101" s="186"/>
      <c r="D101" s="187"/>
      <c r="F101" s="194" t="s">
        <v>879</v>
      </c>
      <c r="G101" s="186"/>
      <c r="H101" s="186"/>
      <c r="I101" s="187"/>
    </row>
    <row r="102" spans="1:9" ht="13.2">
      <c r="A102" s="178" t="s">
        <v>949</v>
      </c>
      <c r="B102" s="193"/>
      <c r="C102" s="186"/>
      <c r="D102" s="187"/>
      <c r="F102" s="178" t="s">
        <v>949</v>
      </c>
      <c r="G102" s="193"/>
      <c r="H102" s="186"/>
      <c r="I102" s="187"/>
    </row>
    <row r="103" spans="1:9" ht="13.2">
      <c r="A103" s="178" t="s">
        <v>950</v>
      </c>
      <c r="B103" s="193"/>
      <c r="C103" s="186"/>
      <c r="D103" s="187"/>
      <c r="F103" s="178" t="s">
        <v>950</v>
      </c>
      <c r="G103" s="193"/>
      <c r="H103" s="186"/>
      <c r="I103" s="187"/>
    </row>
    <row r="104" spans="1:9" ht="13.2">
      <c r="A104" s="179"/>
      <c r="B104" s="185"/>
      <c r="C104" s="186"/>
      <c r="D104" s="187"/>
      <c r="F104" s="179"/>
      <c r="G104" s="185"/>
      <c r="H104" s="186"/>
      <c r="I104" s="187"/>
    </row>
    <row r="105" spans="1:9" ht="13.2">
      <c r="A105" s="179"/>
      <c r="B105" s="185"/>
      <c r="C105" s="186"/>
      <c r="D105" s="187"/>
      <c r="F105" s="179"/>
      <c r="G105" s="185"/>
      <c r="H105" s="186"/>
      <c r="I105" s="187"/>
    </row>
    <row r="106" spans="1:9" ht="13.2">
      <c r="A106" s="179"/>
      <c r="B106" s="185"/>
      <c r="C106" s="186"/>
      <c r="D106" s="187"/>
      <c r="F106" s="179"/>
      <c r="G106" s="185"/>
      <c r="H106" s="186"/>
      <c r="I106" s="187"/>
    </row>
    <row r="107" spans="1:9" ht="13.2">
      <c r="A107" s="188" t="s">
        <v>881</v>
      </c>
      <c r="B107" s="186"/>
      <c r="C107" s="186"/>
      <c r="D107" s="187"/>
      <c r="F107" s="188" t="s">
        <v>881</v>
      </c>
      <c r="G107" s="186"/>
      <c r="H107" s="186"/>
      <c r="I107" s="187"/>
    </row>
    <row r="108" spans="1:9" ht="13.2">
      <c r="A108" s="178" t="s">
        <v>951</v>
      </c>
      <c r="B108" s="193"/>
      <c r="C108" s="186"/>
      <c r="D108" s="187"/>
      <c r="F108" s="178" t="s">
        <v>951</v>
      </c>
      <c r="G108" s="193"/>
      <c r="H108" s="186"/>
      <c r="I108" s="187"/>
    </row>
    <row r="109" spans="1:9" ht="13.2">
      <c r="A109" s="178" t="s">
        <v>952</v>
      </c>
      <c r="B109" s="193"/>
      <c r="C109" s="186"/>
      <c r="D109" s="187"/>
      <c r="F109" s="178" t="s">
        <v>952</v>
      </c>
      <c r="G109" s="193"/>
      <c r="H109" s="186"/>
      <c r="I109" s="187"/>
    </row>
    <row r="110" spans="1:9" ht="13.2">
      <c r="A110" s="179"/>
      <c r="B110" s="185"/>
      <c r="C110" s="186"/>
      <c r="D110" s="187"/>
      <c r="F110" s="179"/>
      <c r="G110" s="185"/>
      <c r="H110" s="186"/>
      <c r="I110" s="187"/>
    </row>
    <row r="111" spans="1:9" ht="13.2">
      <c r="A111" s="179"/>
      <c r="B111" s="185"/>
      <c r="C111" s="186"/>
      <c r="D111" s="187"/>
      <c r="F111" s="179"/>
      <c r="G111" s="185"/>
      <c r="H111" s="186"/>
      <c r="I111" s="187"/>
    </row>
    <row r="112" spans="1:9" ht="13.2">
      <c r="A112" s="179"/>
      <c r="B112" s="185"/>
      <c r="C112" s="186"/>
      <c r="D112" s="187"/>
      <c r="F112" s="179"/>
      <c r="G112" s="185"/>
      <c r="H112" s="186"/>
      <c r="I112" s="187"/>
    </row>
    <row r="113" spans="1:9" ht="13.2">
      <c r="A113" s="196" t="s">
        <v>882</v>
      </c>
      <c r="B113" s="186"/>
      <c r="C113" s="186"/>
      <c r="D113" s="187"/>
      <c r="F113" s="196" t="s">
        <v>882</v>
      </c>
      <c r="G113" s="186"/>
      <c r="H113" s="186"/>
      <c r="I113" s="187"/>
    </row>
    <row r="114" spans="1:9" ht="13.2">
      <c r="A114" s="178" t="s">
        <v>953</v>
      </c>
      <c r="B114" s="193"/>
      <c r="C114" s="186"/>
      <c r="D114" s="187"/>
      <c r="F114" s="178" t="s">
        <v>953</v>
      </c>
      <c r="G114" s="193"/>
      <c r="H114" s="186"/>
      <c r="I114" s="187"/>
    </row>
    <row r="115" spans="1:9" ht="13.2">
      <c r="A115" s="178" t="s">
        <v>954</v>
      </c>
      <c r="B115" s="193"/>
      <c r="C115" s="186"/>
      <c r="D115" s="187"/>
      <c r="F115" s="178" t="s">
        <v>954</v>
      </c>
      <c r="G115" s="193"/>
      <c r="H115" s="186"/>
      <c r="I115" s="187"/>
    </row>
    <row r="116" spans="1:9" ht="13.2">
      <c r="A116" s="179"/>
      <c r="B116" s="185"/>
      <c r="C116" s="186"/>
      <c r="D116" s="187"/>
      <c r="F116" s="179"/>
      <c r="G116" s="185"/>
      <c r="H116" s="186"/>
      <c r="I116" s="187"/>
    </row>
    <row r="117" spans="1:9" ht="13.2">
      <c r="A117" s="179"/>
      <c r="B117" s="185"/>
      <c r="C117" s="186"/>
      <c r="D117" s="187"/>
      <c r="F117" s="179"/>
      <c r="G117" s="185"/>
      <c r="H117" s="186"/>
      <c r="I117" s="187"/>
    </row>
    <row r="118" spans="1:9" ht="13.2">
      <c r="A118" s="179"/>
      <c r="B118" s="185"/>
      <c r="C118" s="186"/>
      <c r="D118" s="187"/>
      <c r="F118" s="179"/>
      <c r="G118" s="185"/>
      <c r="H118" s="186"/>
      <c r="I118" s="187"/>
    </row>
    <row r="119" spans="1:9" ht="13.2">
      <c r="A119" s="188" t="s">
        <v>883</v>
      </c>
      <c r="B119" s="186"/>
      <c r="C119" s="186"/>
      <c r="D119" s="187"/>
      <c r="F119" s="188" t="s">
        <v>883</v>
      </c>
      <c r="G119" s="186"/>
      <c r="H119" s="186"/>
      <c r="I119" s="187"/>
    </row>
    <row r="120" spans="1:9" ht="13.2">
      <c r="A120" s="180" t="s">
        <v>955</v>
      </c>
      <c r="B120" s="189"/>
      <c r="C120" s="186"/>
      <c r="D120" s="187"/>
      <c r="F120" s="180" t="s">
        <v>955</v>
      </c>
      <c r="G120" s="189"/>
      <c r="H120" s="186"/>
      <c r="I120" s="187"/>
    </row>
    <row r="121" spans="1:9" ht="13.2">
      <c r="A121" s="180" t="s">
        <v>956</v>
      </c>
      <c r="B121" s="189"/>
      <c r="C121" s="186"/>
      <c r="D121" s="187"/>
      <c r="F121" s="181" t="s">
        <v>956</v>
      </c>
      <c r="G121" s="190"/>
      <c r="H121" s="191"/>
      <c r="I121" s="192"/>
    </row>
    <row r="122" spans="1:9" ht="13.2">
      <c r="F122" s="180" t="s">
        <v>957</v>
      </c>
      <c r="G122" s="189"/>
      <c r="H122" s="186"/>
      <c r="I122" s="187"/>
    </row>
    <row r="123" spans="1:9" ht="13.2">
      <c r="A123" s="193" t="s">
        <v>90</v>
      </c>
      <c r="B123" s="186"/>
      <c r="C123" s="186"/>
      <c r="D123" s="187"/>
      <c r="F123" s="181" t="s">
        <v>958</v>
      </c>
      <c r="G123" s="190"/>
      <c r="H123" s="191"/>
      <c r="I123" s="192"/>
    </row>
    <row r="124" spans="1:9" ht="13.2">
      <c r="A124" s="194" t="s">
        <v>879</v>
      </c>
      <c r="B124" s="186"/>
      <c r="C124" s="186"/>
      <c r="D124" s="187"/>
      <c r="F124" s="180" t="s">
        <v>959</v>
      </c>
      <c r="G124" s="189"/>
      <c r="H124" s="186"/>
      <c r="I124" s="187"/>
    </row>
    <row r="125" spans="1:9" ht="13.2">
      <c r="A125" s="178" t="s">
        <v>949</v>
      </c>
      <c r="B125" s="193"/>
      <c r="C125" s="186"/>
      <c r="D125" s="187"/>
      <c r="F125" s="180" t="s">
        <v>960</v>
      </c>
      <c r="G125" s="189"/>
      <c r="H125" s="186"/>
      <c r="I125" s="187"/>
    </row>
    <row r="126" spans="1:9" ht="13.2">
      <c r="A126" s="178" t="s">
        <v>950</v>
      </c>
      <c r="B126" s="193"/>
      <c r="C126" s="186"/>
      <c r="D126" s="187"/>
    </row>
    <row r="127" spans="1:9" ht="13.2">
      <c r="A127" s="179"/>
      <c r="B127" s="185"/>
      <c r="C127" s="186"/>
      <c r="D127" s="187"/>
    </row>
    <row r="128" spans="1:9" ht="13.2">
      <c r="A128" s="179"/>
      <c r="B128" s="185"/>
      <c r="C128" s="186"/>
      <c r="D128" s="187"/>
    </row>
    <row r="129" spans="1:4" ht="13.2">
      <c r="A129" s="179"/>
      <c r="B129" s="185"/>
      <c r="C129" s="186"/>
      <c r="D129" s="187"/>
    </row>
    <row r="130" spans="1:4" ht="13.2">
      <c r="A130" s="188" t="s">
        <v>881</v>
      </c>
      <c r="B130" s="186"/>
      <c r="C130" s="186"/>
      <c r="D130" s="187"/>
    </row>
    <row r="131" spans="1:4" ht="13.2">
      <c r="A131" s="178" t="s">
        <v>951</v>
      </c>
      <c r="B131" s="193"/>
      <c r="C131" s="186"/>
      <c r="D131" s="187"/>
    </row>
    <row r="132" spans="1:4" ht="13.2">
      <c r="A132" s="178" t="s">
        <v>952</v>
      </c>
      <c r="B132" s="193"/>
      <c r="C132" s="186"/>
      <c r="D132" s="187"/>
    </row>
    <row r="133" spans="1:4" ht="13.2">
      <c r="A133" s="179"/>
      <c r="B133" s="185"/>
      <c r="C133" s="186"/>
      <c r="D133" s="187"/>
    </row>
    <row r="134" spans="1:4" ht="13.2">
      <c r="A134" s="179"/>
      <c r="B134" s="185"/>
      <c r="C134" s="186"/>
      <c r="D134" s="187"/>
    </row>
    <row r="135" spans="1:4" ht="13.2">
      <c r="A135" s="179"/>
      <c r="B135" s="185"/>
      <c r="C135" s="186"/>
      <c r="D135" s="187"/>
    </row>
    <row r="136" spans="1:4" ht="13.2">
      <c r="A136" s="196" t="s">
        <v>882</v>
      </c>
      <c r="B136" s="186"/>
      <c r="C136" s="186"/>
      <c r="D136" s="187"/>
    </row>
    <row r="137" spans="1:4" ht="13.2">
      <c r="A137" s="178" t="s">
        <v>953</v>
      </c>
      <c r="B137" s="193"/>
      <c r="C137" s="186"/>
      <c r="D137" s="187"/>
    </row>
    <row r="138" spans="1:4" ht="13.2">
      <c r="A138" s="178" t="s">
        <v>954</v>
      </c>
      <c r="B138" s="193"/>
      <c r="C138" s="186"/>
      <c r="D138" s="187"/>
    </row>
    <row r="139" spans="1:4" ht="13.2">
      <c r="A139" s="179"/>
      <c r="B139" s="185"/>
      <c r="C139" s="186"/>
      <c r="D139" s="187"/>
    </row>
    <row r="140" spans="1:4" ht="13.2">
      <c r="A140" s="179"/>
      <c r="B140" s="185"/>
      <c r="C140" s="186"/>
      <c r="D140" s="187"/>
    </row>
    <row r="141" spans="1:4" ht="13.2">
      <c r="A141" s="179"/>
      <c r="B141" s="185"/>
      <c r="C141" s="186"/>
      <c r="D141" s="187"/>
    </row>
    <row r="142" spans="1:4" ht="13.2">
      <c r="A142" s="188" t="s">
        <v>883</v>
      </c>
      <c r="B142" s="186"/>
      <c r="C142" s="186"/>
      <c r="D142" s="187"/>
    </row>
    <row r="143" spans="1:4" ht="13.2">
      <c r="A143" s="180" t="s">
        <v>955</v>
      </c>
      <c r="B143" s="189"/>
      <c r="C143" s="186"/>
      <c r="D143" s="187"/>
    </row>
    <row r="144" spans="1:4" ht="13.2">
      <c r="A144" s="181" t="s">
        <v>956</v>
      </c>
      <c r="B144" s="190"/>
      <c r="C144" s="191"/>
      <c r="D144" s="192"/>
    </row>
    <row r="145" spans="1:4" ht="13.2">
      <c r="A145" s="180" t="s">
        <v>957</v>
      </c>
      <c r="B145" s="189"/>
      <c r="C145" s="186"/>
      <c r="D145" s="187"/>
    </row>
    <row r="146" spans="1:4" ht="13.2">
      <c r="A146" s="180" t="s">
        <v>958</v>
      </c>
      <c r="B146" s="189"/>
      <c r="C146" s="186"/>
      <c r="D146" s="187"/>
    </row>
    <row r="155" spans="1:4" ht="13.2">
      <c r="A155" s="67"/>
      <c r="B155" s="195"/>
      <c r="C155" s="184"/>
      <c r="D155" s="184"/>
    </row>
    <row r="178" spans="1:4" ht="13.2">
      <c r="A178" s="3"/>
      <c r="B178" s="184"/>
      <c r="C178" s="184"/>
      <c r="D178" s="184"/>
    </row>
    <row r="205" spans="2:4" ht="15.75" customHeight="1">
      <c r="B205" s="184"/>
      <c r="C205" s="184"/>
      <c r="D205" s="184"/>
    </row>
  </sheetData>
  <mergeCells count="232">
    <mergeCell ref="F19:I19"/>
    <mergeCell ref="F20:I20"/>
    <mergeCell ref="G21:I21"/>
    <mergeCell ref="G22:I22"/>
    <mergeCell ref="G23:I23"/>
    <mergeCell ref="G24:I24"/>
    <mergeCell ref="G25:I25"/>
    <mergeCell ref="F50:I50"/>
    <mergeCell ref="G33:I33"/>
    <mergeCell ref="F51:I51"/>
    <mergeCell ref="G26:I26"/>
    <mergeCell ref="G27:I27"/>
    <mergeCell ref="G28:I28"/>
    <mergeCell ref="G29:I29"/>
    <mergeCell ref="G30:I30"/>
    <mergeCell ref="G31:I31"/>
    <mergeCell ref="G32:I32"/>
    <mergeCell ref="G53:I53"/>
    <mergeCell ref="G54:I54"/>
    <mergeCell ref="B32:D32"/>
    <mergeCell ref="B33:D33"/>
    <mergeCell ref="A51:D51"/>
    <mergeCell ref="A52:D52"/>
    <mergeCell ref="G52:I52"/>
    <mergeCell ref="B53:D53"/>
    <mergeCell ref="B54:D54"/>
    <mergeCell ref="A1:D1"/>
    <mergeCell ref="F1:I1"/>
    <mergeCell ref="A2:D2"/>
    <mergeCell ref="F2:I2"/>
    <mergeCell ref="B3:D3"/>
    <mergeCell ref="G3:I3"/>
    <mergeCell ref="G4:I4"/>
    <mergeCell ref="B4:D4"/>
    <mergeCell ref="B5:D5"/>
    <mergeCell ref="B6:D6"/>
    <mergeCell ref="B7:D7"/>
    <mergeCell ref="A8:D8"/>
    <mergeCell ref="B9:D9"/>
    <mergeCell ref="B10:D10"/>
    <mergeCell ref="G5:I5"/>
    <mergeCell ref="G6:I6"/>
    <mergeCell ref="F7:I7"/>
    <mergeCell ref="F8:I8"/>
    <mergeCell ref="G9:I9"/>
    <mergeCell ref="G10:I10"/>
    <mergeCell ref="G11:I11"/>
    <mergeCell ref="B11:D11"/>
    <mergeCell ref="B12:D12"/>
    <mergeCell ref="B13:D13"/>
    <mergeCell ref="A14:D14"/>
    <mergeCell ref="B15:D15"/>
    <mergeCell ref="B16:D16"/>
    <mergeCell ref="B17:D17"/>
    <mergeCell ref="B18:D18"/>
    <mergeCell ref="G12:I12"/>
    <mergeCell ref="F13:I13"/>
    <mergeCell ref="F14:I14"/>
    <mergeCell ref="G15:I15"/>
    <mergeCell ref="G16:I16"/>
    <mergeCell ref="G17:I17"/>
    <mergeCell ref="G18:I18"/>
    <mergeCell ref="B19:D19"/>
    <mergeCell ref="A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A58:D58"/>
    <mergeCell ref="B59:D59"/>
    <mergeCell ref="B60:D60"/>
    <mergeCell ref="G85:I85"/>
    <mergeCell ref="G86:I86"/>
    <mergeCell ref="B55:D55"/>
    <mergeCell ref="G55:I55"/>
    <mergeCell ref="B56:D56"/>
    <mergeCell ref="F56:I56"/>
    <mergeCell ref="B57:D57"/>
    <mergeCell ref="F57:I57"/>
    <mergeCell ref="G58:I58"/>
    <mergeCell ref="G59:I59"/>
    <mergeCell ref="G60:I60"/>
    <mergeCell ref="B61:D61"/>
    <mergeCell ref="G61:I61"/>
    <mergeCell ref="B62:D62"/>
    <mergeCell ref="F62:I62"/>
    <mergeCell ref="F63:I63"/>
    <mergeCell ref="B63:D63"/>
    <mergeCell ref="G87:I87"/>
    <mergeCell ref="G88:I88"/>
    <mergeCell ref="G89:I89"/>
    <mergeCell ref="G90:I90"/>
    <mergeCell ref="G91:I91"/>
    <mergeCell ref="G92:I92"/>
    <mergeCell ref="G93:I93"/>
    <mergeCell ref="G94:I94"/>
    <mergeCell ref="G95:I95"/>
    <mergeCell ref="G96:I96"/>
    <mergeCell ref="G97:I97"/>
    <mergeCell ref="F100:I100"/>
    <mergeCell ref="F101:I101"/>
    <mergeCell ref="G102:I102"/>
    <mergeCell ref="G103:I103"/>
    <mergeCell ref="G104:I104"/>
    <mergeCell ref="G105:I105"/>
    <mergeCell ref="G106:I106"/>
    <mergeCell ref="F107:I107"/>
    <mergeCell ref="G108:I108"/>
    <mergeCell ref="G109:I109"/>
    <mergeCell ref="G110:I110"/>
    <mergeCell ref="G111:I111"/>
    <mergeCell ref="G112:I112"/>
    <mergeCell ref="F113:I113"/>
    <mergeCell ref="G114:I114"/>
    <mergeCell ref="G122:I122"/>
    <mergeCell ref="G123:I123"/>
    <mergeCell ref="G124:I124"/>
    <mergeCell ref="G125:I125"/>
    <mergeCell ref="G115:I115"/>
    <mergeCell ref="G116:I116"/>
    <mergeCell ref="G117:I117"/>
    <mergeCell ref="G118:I118"/>
    <mergeCell ref="F119:I119"/>
    <mergeCell ref="G120:I120"/>
    <mergeCell ref="G121:I121"/>
    <mergeCell ref="A64:D64"/>
    <mergeCell ref="B65:D65"/>
    <mergeCell ref="B66:D66"/>
    <mergeCell ref="B67:D67"/>
    <mergeCell ref="B68:D68"/>
    <mergeCell ref="B69:D69"/>
    <mergeCell ref="G64:I64"/>
    <mergeCell ref="G65:I65"/>
    <mergeCell ref="G66:I66"/>
    <mergeCell ref="G67:I67"/>
    <mergeCell ref="F68:I68"/>
    <mergeCell ref="F69:I69"/>
    <mergeCell ref="G70:I70"/>
    <mergeCell ref="A70:D70"/>
    <mergeCell ref="B71:D71"/>
    <mergeCell ref="B72:D72"/>
    <mergeCell ref="B73:D73"/>
    <mergeCell ref="B74:D74"/>
    <mergeCell ref="B75:D75"/>
    <mergeCell ref="B76:D76"/>
    <mergeCell ref="G71:I71"/>
    <mergeCell ref="G72:I72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82:I82"/>
    <mergeCell ref="G83:I83"/>
    <mergeCell ref="G84:I84"/>
    <mergeCell ref="B126:D126"/>
    <mergeCell ref="B103:D103"/>
    <mergeCell ref="B104:D104"/>
    <mergeCell ref="B105:D105"/>
    <mergeCell ref="B106:D106"/>
    <mergeCell ref="A107:D107"/>
    <mergeCell ref="B108:D108"/>
    <mergeCell ref="B109:D109"/>
    <mergeCell ref="B110:D110"/>
    <mergeCell ref="B111:D111"/>
    <mergeCell ref="B112:D112"/>
    <mergeCell ref="A113:D113"/>
    <mergeCell ref="B114:D114"/>
    <mergeCell ref="B115:D115"/>
    <mergeCell ref="B116:D116"/>
    <mergeCell ref="B117:D117"/>
    <mergeCell ref="A101:D101"/>
    <mergeCell ref="B102:D102"/>
    <mergeCell ref="B127:D127"/>
    <mergeCell ref="B128:D128"/>
    <mergeCell ref="B129:D129"/>
    <mergeCell ref="A130:D130"/>
    <mergeCell ref="B131:D131"/>
    <mergeCell ref="B132:D132"/>
    <mergeCell ref="B133:D133"/>
    <mergeCell ref="B86:D86"/>
    <mergeCell ref="B87:D87"/>
    <mergeCell ref="B88:D88"/>
    <mergeCell ref="B89:D89"/>
    <mergeCell ref="B90:D90"/>
    <mergeCell ref="B91:D91"/>
    <mergeCell ref="B92:D92"/>
    <mergeCell ref="B93:D93"/>
    <mergeCell ref="A100:D100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205:D205"/>
    <mergeCell ref="B140:D140"/>
    <mergeCell ref="B141:D141"/>
    <mergeCell ref="A142:D142"/>
    <mergeCell ref="B143:D143"/>
    <mergeCell ref="B144:D144"/>
    <mergeCell ref="B145:D145"/>
    <mergeCell ref="B146:D146"/>
    <mergeCell ref="B118:D118"/>
    <mergeCell ref="A119:D119"/>
    <mergeCell ref="B120:D120"/>
    <mergeCell ref="B121:D121"/>
    <mergeCell ref="A123:D123"/>
    <mergeCell ref="A124:D124"/>
    <mergeCell ref="B125:D125"/>
    <mergeCell ref="B155:D155"/>
    <mergeCell ref="B178:D178"/>
    <mergeCell ref="A136:D136"/>
    <mergeCell ref="B137:D137"/>
    <mergeCell ref="B138:D138"/>
    <mergeCell ref="B139:D139"/>
    <mergeCell ref="B134:D134"/>
    <mergeCell ref="B135:D135"/>
  </mergeCells>
  <printOptions horizontalCentered="1"/>
  <pageMargins left="0.7" right="0.7" top="0.75" bottom="0.75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B36"/>
  <sheetViews>
    <sheetView workbookViewId="0"/>
  </sheetViews>
  <sheetFormatPr defaultColWidth="12.6640625" defaultRowHeight="15.75" customHeight="1"/>
  <sheetData>
    <row r="1" spans="1:2" ht="15.75" customHeight="1">
      <c r="A1" s="1"/>
      <c r="B1" s="1" t="s">
        <v>990</v>
      </c>
    </row>
    <row r="2" spans="1:2" ht="15.75" customHeight="1">
      <c r="A2" s="1" t="s">
        <v>991</v>
      </c>
      <c r="B2" s="1" t="s">
        <v>992</v>
      </c>
    </row>
    <row r="3" spans="1:2" ht="15.75" customHeight="1">
      <c r="A3" s="182" t="s">
        <v>993</v>
      </c>
      <c r="B3" s="1"/>
    </row>
    <row r="4" spans="1:2" ht="15.75" customHeight="1">
      <c r="A4" s="183" t="s">
        <v>994</v>
      </c>
      <c r="B4" s="1"/>
    </row>
    <row r="5" spans="1:2" ht="15.75" customHeight="1">
      <c r="A5" s="1" t="s">
        <v>995</v>
      </c>
      <c r="B5" s="1"/>
    </row>
    <row r="6" spans="1:2" ht="15.75" customHeight="1">
      <c r="A6" s="1" t="s">
        <v>996</v>
      </c>
      <c r="B6" s="1"/>
    </row>
    <row r="7" spans="1:2" ht="15.75" customHeight="1">
      <c r="A7" s="1" t="s">
        <v>997</v>
      </c>
      <c r="B7" s="1"/>
    </row>
    <row r="8" spans="1:2" ht="15.75" customHeight="1">
      <c r="A8" s="1" t="s">
        <v>998</v>
      </c>
      <c r="B8" s="1"/>
    </row>
    <row r="9" spans="1:2" ht="15.75" customHeight="1">
      <c r="A9" s="1" t="s">
        <v>999</v>
      </c>
      <c r="B9" s="1"/>
    </row>
    <row r="10" spans="1:2" ht="15.75" customHeight="1">
      <c r="A10" s="1" t="s">
        <v>1000</v>
      </c>
      <c r="B10" s="1"/>
    </row>
    <row r="11" spans="1:2" ht="15.75" customHeight="1">
      <c r="A11" s="1" t="s">
        <v>1001</v>
      </c>
      <c r="B11" s="1"/>
    </row>
    <row r="12" spans="1:2" ht="15.75" customHeight="1">
      <c r="A12" s="1" t="s">
        <v>1002</v>
      </c>
      <c r="B12" s="1"/>
    </row>
    <row r="13" spans="1:2" ht="15.75" customHeight="1">
      <c r="A13" s="1" t="s">
        <v>1003</v>
      </c>
      <c r="B13" s="1"/>
    </row>
    <row r="14" spans="1:2" ht="15.75" customHeight="1">
      <c r="A14" s="1" t="s">
        <v>1004</v>
      </c>
      <c r="B14" s="1"/>
    </row>
    <row r="15" spans="1:2" ht="15.75" customHeight="1">
      <c r="A15" s="1" t="s">
        <v>1005</v>
      </c>
      <c r="B15" s="1"/>
    </row>
    <row r="16" spans="1:2" ht="15.75" customHeight="1">
      <c r="A16" s="1" t="s">
        <v>1006</v>
      </c>
      <c r="B16" s="1"/>
    </row>
    <row r="17" spans="1:2" ht="15.75" customHeight="1">
      <c r="A17" s="1" t="s">
        <v>1007</v>
      </c>
      <c r="B17" s="1"/>
    </row>
    <row r="18" spans="1:2" ht="15.75" customHeight="1">
      <c r="A18" s="1" t="s">
        <v>1008</v>
      </c>
      <c r="B18" s="1"/>
    </row>
    <row r="19" spans="1:2" ht="15.75" customHeight="1">
      <c r="A19" s="1" t="s">
        <v>1009</v>
      </c>
      <c r="B19" s="1"/>
    </row>
    <row r="20" spans="1:2" ht="15.75" customHeight="1">
      <c r="A20" s="1" t="s">
        <v>1010</v>
      </c>
      <c r="B20" s="1"/>
    </row>
    <row r="21" spans="1:2" ht="15.75" customHeight="1">
      <c r="A21" s="1" t="s">
        <v>1011</v>
      </c>
      <c r="B21" s="1"/>
    </row>
    <row r="22" spans="1:2" ht="15.75" customHeight="1">
      <c r="A22" s="1" t="s">
        <v>1012</v>
      </c>
      <c r="B22" s="1"/>
    </row>
    <row r="23" spans="1:2" ht="15.75" customHeight="1">
      <c r="A23" s="1" t="s">
        <v>1013</v>
      </c>
      <c r="B23" s="1"/>
    </row>
    <row r="24" spans="1:2" ht="15.75" customHeight="1">
      <c r="A24" s="1" t="s">
        <v>1014</v>
      </c>
      <c r="B24" s="1"/>
    </row>
    <row r="25" spans="1:2" ht="15.75" customHeight="1">
      <c r="A25" s="1" t="s">
        <v>1015</v>
      </c>
      <c r="B25" s="1"/>
    </row>
    <row r="26" spans="1:2" ht="15.75" customHeight="1">
      <c r="A26" s="1" t="s">
        <v>1016</v>
      </c>
      <c r="B26" s="1"/>
    </row>
    <row r="27" spans="1:2" ht="15.75" customHeight="1">
      <c r="A27" s="1" t="s">
        <v>1017</v>
      </c>
      <c r="B27" s="1"/>
    </row>
    <row r="28" spans="1:2" ht="14.4">
      <c r="A28" s="1" t="s">
        <v>1018</v>
      </c>
      <c r="B28" s="1"/>
    </row>
    <row r="29" spans="1:2" ht="14.4">
      <c r="A29" s="1" t="s">
        <v>1019</v>
      </c>
      <c r="B29" s="1"/>
    </row>
    <row r="30" spans="1:2" ht="14.4">
      <c r="A30" s="1" t="s">
        <v>1020</v>
      </c>
      <c r="B30" s="1"/>
    </row>
    <row r="31" spans="1:2" ht="14.4">
      <c r="A31" s="1" t="s">
        <v>1021</v>
      </c>
      <c r="B31" s="1"/>
    </row>
    <row r="32" spans="1:2" ht="14.4">
      <c r="A32" s="1" t="s">
        <v>1022</v>
      </c>
      <c r="B32" s="1"/>
    </row>
    <row r="33" spans="1:2" ht="14.4">
      <c r="A33" s="1" t="s">
        <v>1023</v>
      </c>
      <c r="B33" s="1"/>
    </row>
    <row r="34" spans="1:2" ht="14.4">
      <c r="A34" s="1" t="s">
        <v>1024</v>
      </c>
      <c r="B34" s="1"/>
    </row>
    <row r="35" spans="1:2" ht="14.4">
      <c r="A35" s="1" t="s">
        <v>1025</v>
      </c>
      <c r="B35" s="1"/>
    </row>
    <row r="36" spans="1:2" ht="14.4">
      <c r="A36" s="1" t="s">
        <v>1026</v>
      </c>
      <c r="B36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63"/>
  <sheetViews>
    <sheetView workbookViewId="0"/>
  </sheetViews>
  <sheetFormatPr defaultColWidth="12.6640625" defaultRowHeight="15.75" customHeight="1"/>
  <sheetData>
    <row r="1" spans="1:26">
      <c r="A1" s="3" t="s">
        <v>82</v>
      </c>
      <c r="F1" s="3" t="s">
        <v>73</v>
      </c>
      <c r="N1" s="3" t="s">
        <v>79</v>
      </c>
      <c r="V1" s="3" t="s">
        <v>114</v>
      </c>
    </row>
    <row r="2" spans="1:26">
      <c r="A2" s="64" t="str">
        <f>'All Stats D1'!A3&amp;" - "&amp;'All Stats D1'!B3</f>
        <v xml:space="preserve">0 -  </v>
      </c>
      <c r="C2" s="64" t="str">
        <f>'All Stats D1'!D3&amp;" "&amp;"CTO"</f>
        <v>59 CTO</v>
      </c>
      <c r="D2" s="64" t="str">
        <f>'All Stats D1'!C3&amp;" "&amp;"GBs"</f>
        <v>44 GBs</v>
      </c>
      <c r="E2" s="64" t="str">
        <f t="shared" ref="E2:E25" si="0">C2&amp;" "&amp;D2</f>
        <v>59 CTO 44 GBs</v>
      </c>
      <c r="F2" s="64" t="str">
        <f>'All Stats D1'!E3&amp;" - "&amp;'All Stats D1'!F3</f>
        <v xml:space="preserve">0 -  </v>
      </c>
      <c r="H2" s="64" t="str">
        <f>'All Stats D1'!G3&amp;" "&amp;"Goals"</f>
        <v>34 Goals</v>
      </c>
      <c r="I2" s="64" t="str">
        <f>'All Stats D1'!H3&amp;" "&amp;"Assists"</f>
        <v>22 Assists</v>
      </c>
      <c r="J2" s="64" t="str">
        <f>'All Stats D1'!I3&amp;" "&amp;"Points"</f>
        <v>56 Points</v>
      </c>
      <c r="K2" s="64" t="str">
        <f>'All Stats D1'!J3&amp;" "&amp;"GBs"</f>
        <v>60 GBs</v>
      </c>
      <c r="L2" s="64" t="str">
        <f t="shared" ref="L2:L32" si="1">H2&amp;" "&amp;I2&amp;" "&amp;J2&amp;" "&amp;K2</f>
        <v>34 Goals 22 Assists 56 Points 60 GBs</v>
      </c>
      <c r="N2" s="64" t="str">
        <f>'All Stats D1'!L3&amp;" - "&amp;'All Stats D1'!M3</f>
        <v xml:space="preserve">0 -  </v>
      </c>
      <c r="P2" s="64" t="str">
        <f>'All Stats D1'!N3&amp;" "&amp;"Goals"</f>
        <v>94 Goals</v>
      </c>
      <c r="Q2" s="64" t="str">
        <f>'All Stats D1'!O3&amp;" "&amp;"Assists"</f>
        <v>32 Assists</v>
      </c>
      <c r="R2" s="64" t="str">
        <f>'All Stats D1'!P3&amp;" "&amp;"Points"</f>
        <v>126 Points</v>
      </c>
      <c r="S2" s="64" t="str">
        <f>'All Stats D1'!Q3&amp;" "&amp;"GBs"</f>
        <v>47 GBs</v>
      </c>
      <c r="T2" s="64" t="str">
        <f t="shared" ref="T2:T42" si="2">P2&amp;" "&amp;Q2&amp;" "&amp;R2&amp;" "&amp;S2</f>
        <v>94 Goals 32 Assists 126 Points 47 GBs</v>
      </c>
      <c r="V2" s="64" t="str">
        <f>'All Stats D1'!R3&amp;" - "&amp;'All Stats D1'!S3</f>
        <v xml:space="preserve">0 -  </v>
      </c>
      <c r="X2" s="64" t="str">
        <f>'All Stats D1'!T3&amp;"GBs"</f>
        <v>22GBs</v>
      </c>
      <c r="Y2" s="64" t="str">
        <f>'All Stats D1'!U3&amp;"FTO"</f>
        <v>17FTO</v>
      </c>
      <c r="Z2" s="64" t="str">
        <f t="shared" ref="Z2:Z11" si="3">X2&amp;" "&amp;Y2</f>
        <v>22GBs 17FTO</v>
      </c>
    </row>
    <row r="3" spans="1:26">
      <c r="A3" s="64" t="str">
        <f>'All Stats D1'!A4&amp;" - "&amp;'All Stats D1'!B4</f>
        <v xml:space="preserve">0 -  </v>
      </c>
      <c r="C3" s="64" t="str">
        <f>'All Stats D1'!D4&amp;" "&amp;"CTO"</f>
        <v>30 CTO</v>
      </c>
      <c r="D3" s="64" t="str">
        <f>'All Stats D1'!C4&amp;" "&amp;"GBs"</f>
        <v>26 GBs</v>
      </c>
      <c r="E3" s="64" t="str">
        <f t="shared" si="0"/>
        <v>30 CTO 26 GBs</v>
      </c>
      <c r="F3" s="64" t="e">
        <f>'All Stats D1'!E4&amp;" - "&amp;'All Stats D1'!F4</f>
        <v>#REF!</v>
      </c>
      <c r="H3" s="64" t="str">
        <f>'All Stats D1'!G4&amp;" "&amp;"Goals"</f>
        <v>51 Goals</v>
      </c>
      <c r="I3" s="64" t="str">
        <f>'All Stats D1'!H4&amp;" "&amp;"Assists"</f>
        <v>29 Assists</v>
      </c>
      <c r="J3" s="64" t="str">
        <f>'All Stats D1'!I4&amp;" "&amp;"Points"</f>
        <v>80 Points</v>
      </c>
      <c r="K3" s="64" t="str">
        <f>'All Stats D1'!J4&amp;" "&amp;"GBs"</f>
        <v>27 GBs</v>
      </c>
      <c r="L3" s="64" t="str">
        <f t="shared" si="1"/>
        <v>51 Goals 29 Assists 80 Points 27 GBs</v>
      </c>
      <c r="N3" s="64" t="str">
        <f>'All Stats D1'!L4&amp;" - "&amp;'All Stats D1'!M4</f>
        <v xml:space="preserve">0 -  </v>
      </c>
      <c r="P3" s="64" t="str">
        <f>'All Stats D1'!N4&amp;" "&amp;"Goals"</f>
        <v>57 Goals</v>
      </c>
      <c r="Q3" s="64" t="str">
        <f>'All Stats D1'!O4&amp;" "&amp;"Assists"</f>
        <v>53 Assists</v>
      </c>
      <c r="R3" s="64" t="str">
        <f>'All Stats D1'!P4&amp;" "&amp;"Points"</f>
        <v>110 Points</v>
      </c>
      <c r="S3" s="64" t="str">
        <f>'All Stats D1'!Q4&amp;" "&amp;"GBs"</f>
        <v>42 GBs</v>
      </c>
      <c r="T3" s="64" t="str">
        <f t="shared" si="2"/>
        <v>57 Goals 53 Assists 110 Points 42 GBs</v>
      </c>
      <c r="V3" s="64" t="str">
        <f>'All Stats D1'!R4&amp;" - "&amp;'All Stats D1'!S4</f>
        <v xml:space="preserve">0 -  </v>
      </c>
      <c r="X3" s="64" t="str">
        <f>'All Stats D1'!T4&amp;"GBs"</f>
        <v>67GBs</v>
      </c>
      <c r="Y3" s="64" t="str">
        <f>'All Stats D1'!U4&amp;"FTO"</f>
        <v>8FTO</v>
      </c>
      <c r="Z3" s="64" t="str">
        <f t="shared" si="3"/>
        <v>67GBs 8FTO</v>
      </c>
    </row>
    <row r="4" spans="1:26">
      <c r="A4" s="64" t="str">
        <f>'All Stats D1'!A5&amp;" - "&amp;'All Stats D1'!B5</f>
        <v xml:space="preserve">0 -  </v>
      </c>
      <c r="C4" s="64" t="str">
        <f>'All Stats D1'!D5&amp;" "&amp;"CTO"</f>
        <v>22 CTO</v>
      </c>
      <c r="D4" s="64" t="str">
        <f>'All Stats D1'!C5&amp;" "&amp;"GBs"</f>
        <v>31 GBs</v>
      </c>
      <c r="E4" s="64" t="str">
        <f t="shared" si="0"/>
        <v>22 CTO 31 GBs</v>
      </c>
      <c r="F4" s="64" t="str">
        <f>'All Stats D1'!E5&amp;" - "&amp;'All Stats D1'!F5</f>
        <v xml:space="preserve">0 -  </v>
      </c>
      <c r="H4" s="64" t="str">
        <f>'All Stats D1'!G5&amp;" "&amp;"Goals"</f>
        <v>24 Goals</v>
      </c>
      <c r="I4" s="64" t="str">
        <f>'All Stats D1'!H5&amp;" "&amp;"Assists"</f>
        <v>20 Assists</v>
      </c>
      <c r="J4" s="64" t="str">
        <f>'All Stats D1'!I5&amp;" "&amp;"Points"</f>
        <v>44 Points</v>
      </c>
      <c r="K4" s="64" t="str">
        <f>'All Stats D1'!J5&amp;" "&amp;"GBs"</f>
        <v>44 GBs</v>
      </c>
      <c r="L4" s="64" t="str">
        <f t="shared" si="1"/>
        <v>24 Goals 20 Assists 44 Points 44 GBs</v>
      </c>
      <c r="N4" s="64" t="str">
        <f>'All Stats D1'!L5&amp;" - "&amp;'All Stats D1'!M5</f>
        <v xml:space="preserve">0 -  </v>
      </c>
      <c r="P4" s="64" t="str">
        <f>'All Stats D1'!N5&amp;" "&amp;"Goals"</f>
        <v>63 Goals</v>
      </c>
      <c r="Q4" s="64" t="str">
        <f>'All Stats D1'!O5&amp;" "&amp;"Assists"</f>
        <v>42 Assists</v>
      </c>
      <c r="R4" s="64" t="str">
        <f>'All Stats D1'!P5&amp;" "&amp;"Points"</f>
        <v>105 Points</v>
      </c>
      <c r="S4" s="64" t="str">
        <f>'All Stats D1'!Q5&amp;" "&amp;"GBs"</f>
        <v>60 GBs</v>
      </c>
      <c r="T4" s="64" t="str">
        <f t="shared" si="2"/>
        <v>63 Goals 42 Assists 105 Points 60 GBs</v>
      </c>
      <c r="V4" s="64" t="str">
        <f>'All Stats D1'!R5&amp;" - "&amp;'All Stats D1'!S5</f>
        <v xml:space="preserve">0 -  </v>
      </c>
      <c r="X4" s="64" t="str">
        <f>'All Stats D1'!T5&amp;"GBs"</f>
        <v>55GBs</v>
      </c>
      <c r="Y4" s="64" t="str">
        <f>'All Stats D1'!U5&amp;"FTO"</f>
        <v>15FTO</v>
      </c>
      <c r="Z4" s="64" t="str">
        <f t="shared" si="3"/>
        <v>55GBs 15FTO</v>
      </c>
    </row>
    <row r="5" spans="1:26">
      <c r="A5" s="64" t="str">
        <f>'All Stats D1'!A6&amp;" - "&amp;'All Stats D1'!B6</f>
        <v xml:space="preserve">0 -  </v>
      </c>
      <c r="C5" s="64" t="str">
        <f>'All Stats D1'!D6&amp;" "&amp;"CTO"</f>
        <v>24 CTO</v>
      </c>
      <c r="D5" s="64" t="str">
        <f>'All Stats D1'!C6&amp;" "&amp;"GBs"</f>
        <v>24 GBs</v>
      </c>
      <c r="E5" s="64" t="str">
        <f t="shared" si="0"/>
        <v>24 CTO 24 GBs</v>
      </c>
      <c r="F5" s="64" t="str">
        <f>'All Stats D1'!E6&amp;" - "&amp;'All Stats D1'!F6</f>
        <v xml:space="preserve">0 -  </v>
      </c>
      <c r="H5" s="64" t="str">
        <f>'All Stats D1'!G6&amp;" "&amp;"Goals"</f>
        <v>21 Goals</v>
      </c>
      <c r="I5" s="64" t="str">
        <f>'All Stats D1'!H6&amp;" "&amp;"Assists"</f>
        <v>23 Assists</v>
      </c>
      <c r="J5" s="64" t="str">
        <f>'All Stats D1'!I6&amp;" "&amp;"Points"</f>
        <v>44 Points</v>
      </c>
      <c r="K5" s="64" t="str">
        <f>'All Stats D1'!J6&amp;" "&amp;"GBs"</f>
        <v>30 GBs</v>
      </c>
      <c r="L5" s="64" t="str">
        <f t="shared" si="1"/>
        <v>21 Goals 23 Assists 44 Points 30 GBs</v>
      </c>
      <c r="N5" s="64" t="str">
        <f>'All Stats D1'!L6&amp;" - "&amp;'All Stats D1'!M6</f>
        <v xml:space="preserve">0 -  </v>
      </c>
      <c r="P5" s="64" t="str">
        <f>'All Stats D1'!N6&amp;" "&amp;"Goals"</f>
        <v>45 Goals</v>
      </c>
      <c r="Q5" s="64" t="str">
        <f>'All Stats D1'!O6&amp;" "&amp;"Assists"</f>
        <v>60 Assists</v>
      </c>
      <c r="R5" s="64" t="str">
        <f>'All Stats D1'!P6&amp;" "&amp;"Points"</f>
        <v>105 Points</v>
      </c>
      <c r="S5" s="64" t="str">
        <f>'All Stats D1'!Q6&amp;" "&amp;"GBs"</f>
        <v>52 GBs</v>
      </c>
      <c r="T5" s="64" t="str">
        <f t="shared" si="2"/>
        <v>45 Goals 60 Assists 105 Points 52 GBs</v>
      </c>
      <c r="V5" s="64" t="str">
        <f>'All Stats D1'!R6&amp;" - "&amp;'All Stats D1'!S6</f>
        <v xml:space="preserve">0 -  </v>
      </c>
      <c r="X5" s="64" t="str">
        <f>'All Stats D1'!T6&amp;"GBs"</f>
        <v>64GBs</v>
      </c>
      <c r="Y5" s="64" t="str">
        <f>'All Stats D1'!U6&amp;"FTO"</f>
        <v>18FTO</v>
      </c>
      <c r="Z5" s="64" t="str">
        <f t="shared" si="3"/>
        <v>64GBs 18FTO</v>
      </c>
    </row>
    <row r="6" spans="1:26">
      <c r="A6" s="64" t="str">
        <f>'All Stats D1'!A7&amp;" - "&amp;'All Stats D1'!B7</f>
        <v xml:space="preserve">0 -  </v>
      </c>
      <c r="C6" s="64" t="str">
        <f>'All Stats D1'!D7&amp;" "&amp;"CTO"</f>
        <v>21 CTO</v>
      </c>
      <c r="D6" s="64" t="str">
        <f>'All Stats D1'!C7&amp;" "&amp;"GBs"</f>
        <v>33 GBs</v>
      </c>
      <c r="E6" s="64" t="str">
        <f t="shared" si="0"/>
        <v>21 CTO 33 GBs</v>
      </c>
      <c r="F6" s="64" t="str">
        <f>'All Stats D1'!E7&amp;" - "&amp;'All Stats D1'!F7</f>
        <v xml:space="preserve">0 -  </v>
      </c>
      <c r="H6" s="64" t="str">
        <f>'All Stats D1'!G7&amp;" "&amp;"Goals"</f>
        <v>13 Goals</v>
      </c>
      <c r="I6" s="64" t="str">
        <f>'All Stats D1'!H7&amp;" "&amp;"Assists"</f>
        <v>7 Assists</v>
      </c>
      <c r="J6" s="64" t="str">
        <f>'All Stats D1'!I7&amp;" "&amp;"Points"</f>
        <v>20 Points</v>
      </c>
      <c r="K6" s="64" t="str">
        <f>'All Stats D1'!J7&amp;" "&amp;"GBs"</f>
        <v>12 GBs</v>
      </c>
      <c r="L6" s="64" t="str">
        <f t="shared" si="1"/>
        <v>13 Goals 7 Assists 20 Points 12 GBs</v>
      </c>
      <c r="N6" s="64" t="str">
        <f>'All Stats D1'!L7&amp;" - "&amp;'All Stats D1'!M7</f>
        <v xml:space="preserve">0 -  </v>
      </c>
      <c r="P6" s="64" t="str">
        <f>'All Stats D1'!N7&amp;" "&amp;"Goals"</f>
        <v>61 Goals</v>
      </c>
      <c r="Q6" s="64" t="str">
        <f>'All Stats D1'!O7&amp;" "&amp;"Assists"</f>
        <v>37 Assists</v>
      </c>
      <c r="R6" s="64" t="str">
        <f>'All Stats D1'!P7&amp;" "&amp;"Points"</f>
        <v>98 Points</v>
      </c>
      <c r="S6" s="64" t="str">
        <f>'All Stats D1'!Q7&amp;" "&amp;"GBs"</f>
        <v>35 GBs</v>
      </c>
      <c r="T6" s="64" t="str">
        <f t="shared" si="2"/>
        <v>61 Goals 37 Assists 98 Points 35 GBs</v>
      </c>
      <c r="V6" s="64" t="str">
        <f>'All Stats D1'!R7&amp;" - "&amp;'All Stats D1'!S7</f>
        <v xml:space="preserve">0 -  </v>
      </c>
      <c r="X6" s="64" t="str">
        <f>'All Stats D1'!T7&amp;"GBs"</f>
        <v>36GBs</v>
      </c>
      <c r="Y6" s="64" t="str">
        <f>'All Stats D1'!U7&amp;"FTO"</f>
        <v>16FTO</v>
      </c>
      <c r="Z6" s="64" t="str">
        <f t="shared" si="3"/>
        <v>36GBs 16FTO</v>
      </c>
    </row>
    <row r="7" spans="1:26">
      <c r="A7" s="64" t="str">
        <f>'All Stats D1'!A8&amp;" - "&amp;'All Stats D1'!B8</f>
        <v xml:space="preserve">0 -  </v>
      </c>
      <c r="C7" s="64" t="str">
        <f>'All Stats D1'!D8&amp;" "&amp;"CTO"</f>
        <v>17 CTO</v>
      </c>
      <c r="D7" s="64" t="str">
        <f>'All Stats D1'!C8&amp;" "&amp;"GBs"</f>
        <v>35 GBs</v>
      </c>
      <c r="E7" s="64" t="str">
        <f t="shared" si="0"/>
        <v>17 CTO 35 GBs</v>
      </c>
      <c r="F7" s="64" t="str">
        <f>'All Stats D1'!E8&amp;" - "&amp;'All Stats D1'!F8</f>
        <v xml:space="preserve">0 -  </v>
      </c>
      <c r="H7" s="64" t="str">
        <f>'All Stats D1'!G8&amp;" "&amp;"Goals"</f>
        <v>31 Goals</v>
      </c>
      <c r="I7" s="64" t="str">
        <f>'All Stats D1'!H8&amp;" "&amp;"Assists"</f>
        <v>22 Assists</v>
      </c>
      <c r="J7" s="64" t="str">
        <f>'All Stats D1'!I8&amp;" "&amp;"Points"</f>
        <v>53 Points</v>
      </c>
      <c r="K7" s="64" t="str">
        <f>'All Stats D1'!J8&amp;" "&amp;"GBs"</f>
        <v>79 GBs</v>
      </c>
      <c r="L7" s="64" t="str">
        <f t="shared" si="1"/>
        <v>31 Goals 22 Assists 53 Points 79 GBs</v>
      </c>
      <c r="N7" s="64" t="str">
        <f>'All Stats D1'!L8&amp;" - "&amp;'All Stats D1'!M8</f>
        <v xml:space="preserve">0 -  </v>
      </c>
      <c r="P7" s="64" t="str">
        <f>'All Stats D1'!N8&amp;" "&amp;"Goals"</f>
        <v>60 Goals</v>
      </c>
      <c r="Q7" s="64" t="str">
        <f>'All Stats D1'!O8&amp;" "&amp;"Assists"</f>
        <v>28 Assists</v>
      </c>
      <c r="R7" s="64" t="str">
        <f>'All Stats D1'!P8&amp;" "&amp;"Points"</f>
        <v>88 Points</v>
      </c>
      <c r="S7" s="64" t="str">
        <f>'All Stats D1'!Q8&amp;" "&amp;"GBs"</f>
        <v>43 GBs</v>
      </c>
      <c r="T7" s="64" t="str">
        <f t="shared" si="2"/>
        <v>60 Goals 28 Assists 88 Points 43 GBs</v>
      </c>
      <c r="V7" s="64" t="str">
        <f>'All Stats D1'!R8&amp;" - "&amp;'All Stats D1'!S8</f>
        <v xml:space="preserve">0 -  </v>
      </c>
      <c r="X7" s="64" t="str">
        <f>'All Stats D1'!T8&amp;"GBs"</f>
        <v>62GBs</v>
      </c>
      <c r="Y7" s="64" t="str">
        <f>'All Stats D1'!U8&amp;"FTO"</f>
        <v>17FTO</v>
      </c>
      <c r="Z7" s="64" t="str">
        <f t="shared" si="3"/>
        <v>62GBs 17FTO</v>
      </c>
    </row>
    <row r="8" spans="1:26">
      <c r="A8" s="64" t="str">
        <f>'All Stats D1'!A9&amp;" - "&amp;'All Stats D1'!B9</f>
        <v xml:space="preserve">0 -  </v>
      </c>
      <c r="C8" s="64" t="str">
        <f>'All Stats D1'!D9&amp;" "&amp;"CTO"</f>
        <v>31 CTO</v>
      </c>
      <c r="D8" s="64" t="str">
        <f>'All Stats D1'!C9&amp;" "&amp;"GBs"</f>
        <v>61 GBs</v>
      </c>
      <c r="E8" s="64" t="str">
        <f t="shared" si="0"/>
        <v>31 CTO 61 GBs</v>
      </c>
      <c r="F8" s="64" t="str">
        <f>'All Stats D1'!E9&amp;" - "&amp;'All Stats D1'!F9</f>
        <v xml:space="preserve">0 -  </v>
      </c>
      <c r="H8" s="64" t="str">
        <f>'All Stats D1'!G9&amp;" "&amp;"Goals"</f>
        <v>25 Goals</v>
      </c>
      <c r="I8" s="64" t="str">
        <f>'All Stats D1'!H9&amp;" "&amp;"Assists"</f>
        <v>13 Assists</v>
      </c>
      <c r="J8" s="64" t="str">
        <f>'All Stats D1'!I9&amp;" "&amp;"Points"</f>
        <v>38 Points</v>
      </c>
      <c r="K8" s="64" t="str">
        <f>'All Stats D1'!J9&amp;" "&amp;"GBs"</f>
        <v>4 GBs</v>
      </c>
      <c r="L8" s="64" t="str">
        <f t="shared" si="1"/>
        <v>25 Goals 13 Assists 38 Points 4 GBs</v>
      </c>
      <c r="N8" s="64" t="str">
        <f>'All Stats D1'!L9&amp;" - "&amp;'All Stats D1'!M9</f>
        <v xml:space="preserve">0 -  </v>
      </c>
      <c r="P8" s="64" t="str">
        <f>'All Stats D1'!N9&amp;" "&amp;"Goals"</f>
        <v>56 Goals</v>
      </c>
      <c r="Q8" s="64" t="str">
        <f>'All Stats D1'!O9&amp;" "&amp;"Assists"</f>
        <v>30 Assists</v>
      </c>
      <c r="R8" s="64" t="str">
        <f>'All Stats D1'!P9&amp;" "&amp;"Points"</f>
        <v>86 Points</v>
      </c>
      <c r="S8" s="64" t="str">
        <f>'All Stats D1'!Q9&amp;" "&amp;"GBs"</f>
        <v>25 GBs</v>
      </c>
      <c r="T8" s="64" t="str">
        <f t="shared" si="2"/>
        <v>56 Goals 30 Assists 86 Points 25 GBs</v>
      </c>
      <c r="V8" s="64" t="str">
        <f>'All Stats D1'!R9&amp;" - "&amp;'All Stats D1'!S9</f>
        <v xml:space="preserve">0 -  </v>
      </c>
      <c r="X8" s="64" t="str">
        <f>'All Stats D1'!T9&amp;"GBs"</f>
        <v>52GBs</v>
      </c>
      <c r="Y8" s="64" t="str">
        <f>'All Stats D1'!U9&amp;"FTO"</f>
        <v>28FTO</v>
      </c>
      <c r="Z8" s="64" t="str">
        <f t="shared" si="3"/>
        <v>52GBs 28FTO</v>
      </c>
    </row>
    <row r="9" spans="1:26">
      <c r="A9" s="64" t="str">
        <f>'All Stats D1'!A10&amp;" - "&amp;'All Stats D1'!B10</f>
        <v xml:space="preserve">0 -  </v>
      </c>
      <c r="C9" s="64" t="str">
        <f>'All Stats D1'!D10&amp;" "&amp;"CTO"</f>
        <v>32 CTO</v>
      </c>
      <c r="D9" s="64" t="str">
        <f>'All Stats D1'!C10&amp;" "&amp;"GBs"</f>
        <v>41 GBs</v>
      </c>
      <c r="E9" s="64" t="str">
        <f t="shared" si="0"/>
        <v>32 CTO 41 GBs</v>
      </c>
      <c r="F9" s="64" t="str">
        <f>'All Stats D1'!E10&amp;" - "&amp;'All Stats D1'!F10</f>
        <v xml:space="preserve">0 -  </v>
      </c>
      <c r="H9" s="64" t="str">
        <f>'All Stats D1'!G10&amp;" "&amp;"Goals"</f>
        <v>22 Goals</v>
      </c>
      <c r="I9" s="64" t="str">
        <f>'All Stats D1'!H10&amp;" "&amp;"Assists"</f>
        <v>14 Assists</v>
      </c>
      <c r="J9" s="64" t="str">
        <f>'All Stats D1'!I10&amp;" "&amp;"Points"</f>
        <v>36 Points</v>
      </c>
      <c r="K9" s="64" t="str">
        <f>'All Stats D1'!J10&amp;" "&amp;"GBs"</f>
        <v>20 GBs</v>
      </c>
      <c r="L9" s="64" t="str">
        <f t="shared" si="1"/>
        <v>22 Goals 14 Assists 36 Points 20 GBs</v>
      </c>
      <c r="N9" s="64" t="str">
        <f>'All Stats D1'!L10&amp;" - "&amp;'All Stats D1'!M10</f>
        <v xml:space="preserve">0 -  </v>
      </c>
      <c r="P9" s="64" t="str">
        <f>'All Stats D1'!N10&amp;" "&amp;"Goals"</f>
        <v>58 Goals</v>
      </c>
      <c r="Q9" s="64" t="str">
        <f>'All Stats D1'!O10&amp;" "&amp;"Assists"</f>
        <v>27 Assists</v>
      </c>
      <c r="R9" s="64" t="str">
        <f>'All Stats D1'!P10&amp;" "&amp;"Points"</f>
        <v>85 Points</v>
      </c>
      <c r="S9" s="64" t="str">
        <f>'All Stats D1'!Q10&amp;" "&amp;"GBs"</f>
        <v>26 GBs</v>
      </c>
      <c r="T9" s="64" t="str">
        <f t="shared" si="2"/>
        <v>58 Goals 27 Assists 85 Points 26 GBs</v>
      </c>
      <c r="V9" s="64" t="str">
        <f>'All Stats D1'!R10&amp;" - "&amp;'All Stats D1'!S10</f>
        <v xml:space="preserve">0 -  </v>
      </c>
      <c r="W9" s="64" t="str">
        <f>'All Stats D1'!S10</f>
        <v xml:space="preserve"> </v>
      </c>
      <c r="X9" s="64" t="str">
        <f>'All Stats D1'!T10&amp;"GBs"</f>
        <v>182GBs</v>
      </c>
      <c r="Y9" s="64" t="str">
        <f>'All Stats D1'!U10&amp;"FTO"</f>
        <v>65FTO</v>
      </c>
      <c r="Z9" s="64" t="str">
        <f t="shared" si="3"/>
        <v>182GBs 65FTO</v>
      </c>
    </row>
    <row r="10" spans="1:26">
      <c r="A10" s="64" t="str">
        <f>'All Stats D1'!A11&amp;" - "&amp;'All Stats D1'!B11</f>
        <v xml:space="preserve">0 -  </v>
      </c>
      <c r="C10" s="64" t="str">
        <f>'All Stats D1'!D11&amp;" "&amp;"CTO"</f>
        <v>15 CTO</v>
      </c>
      <c r="D10" s="64" t="str">
        <f>'All Stats D1'!C11&amp;" "&amp;"GBs"</f>
        <v>32 GBs</v>
      </c>
      <c r="E10" s="64" t="str">
        <f t="shared" si="0"/>
        <v>15 CTO 32 GBs</v>
      </c>
      <c r="F10" s="64" t="str">
        <f>'All Stats D1'!E11&amp;" - "&amp;'All Stats D1'!F11</f>
        <v xml:space="preserve">0 -  </v>
      </c>
      <c r="H10" s="64" t="str">
        <f>'All Stats D1'!G11&amp;" "&amp;"Goals"</f>
        <v>10 Goals</v>
      </c>
      <c r="I10" s="64" t="str">
        <f>'All Stats D1'!H11&amp;" "&amp;"Assists"</f>
        <v>12 Assists</v>
      </c>
      <c r="J10" s="64" t="str">
        <f>'All Stats D1'!I11&amp;" "&amp;"Points"</f>
        <v>22 Points</v>
      </c>
      <c r="K10" s="64" t="str">
        <f>'All Stats D1'!J11&amp;" "&amp;"GBs"</f>
        <v>9 GBs</v>
      </c>
      <c r="L10" s="64" t="str">
        <f t="shared" si="1"/>
        <v>10 Goals 12 Assists 22 Points 9 GBs</v>
      </c>
      <c r="N10" s="64" t="str">
        <f>'All Stats D1'!L11&amp;" - "&amp;'All Stats D1'!M11</f>
        <v xml:space="preserve">0 -  </v>
      </c>
      <c r="P10" s="64" t="str">
        <f>'All Stats D1'!N11&amp;" "&amp;"Goals"</f>
        <v>52 Goals</v>
      </c>
      <c r="Q10" s="64" t="str">
        <f>'All Stats D1'!O11&amp;" "&amp;"Assists"</f>
        <v>33 Assists</v>
      </c>
      <c r="R10" s="64" t="str">
        <f>'All Stats D1'!P11&amp;" "&amp;"Points"</f>
        <v>85 Points</v>
      </c>
      <c r="S10" s="64" t="str">
        <f>'All Stats D1'!Q11&amp;" "&amp;"GBs"</f>
        <v>102 GBs</v>
      </c>
      <c r="T10" s="64" t="str">
        <f t="shared" si="2"/>
        <v>52 Goals 33 Assists 85 Points 102 GBs</v>
      </c>
      <c r="V10" s="64" t="str">
        <f>'All Stats D1'!R11&amp;" - "&amp;'All Stats D1'!S11</f>
        <v xml:space="preserve">0 -  </v>
      </c>
      <c r="W10" s="64" t="str">
        <f>'All Stats D1'!S11</f>
        <v xml:space="preserve"> </v>
      </c>
      <c r="X10" s="64" t="str">
        <f>'All Stats D1'!T11&amp;"GBs"</f>
        <v>GBs</v>
      </c>
      <c r="Y10" s="64" t="str">
        <f>'All Stats D1'!U11&amp;"FTO"</f>
        <v>FTO</v>
      </c>
      <c r="Z10" s="64" t="str">
        <f t="shared" si="3"/>
        <v>GBs FTO</v>
      </c>
    </row>
    <row r="11" spans="1:26">
      <c r="A11" s="64" t="str">
        <f>'All Stats D1'!A12&amp;" - "&amp;'All Stats D1'!B12</f>
        <v xml:space="preserve">0 -  </v>
      </c>
      <c r="C11" s="64" t="str">
        <f>'All Stats D1'!D12&amp;" "&amp;"CTO"</f>
        <v>24 CTO</v>
      </c>
      <c r="D11" s="64" t="str">
        <f>'All Stats D1'!C12&amp;" "&amp;"GBs"</f>
        <v>24 GBs</v>
      </c>
      <c r="E11" s="64" t="str">
        <f t="shared" si="0"/>
        <v>24 CTO 24 GBs</v>
      </c>
      <c r="F11" s="64" t="str">
        <f>'All Stats D1'!E12&amp;" - "&amp;'All Stats D1'!F12</f>
        <v xml:space="preserve"> - </v>
      </c>
      <c r="H11" s="64" t="str">
        <f>'All Stats D1'!G12&amp;" "&amp;"Goals"</f>
        <v xml:space="preserve"> Goals</v>
      </c>
      <c r="I11" s="64" t="str">
        <f>'All Stats D1'!H12&amp;" "&amp;"Assists"</f>
        <v xml:space="preserve"> Assists</v>
      </c>
      <c r="J11" s="64" t="str">
        <f>'All Stats D1'!I12&amp;" "&amp;"Points"</f>
        <v xml:space="preserve"> Points</v>
      </c>
      <c r="K11" s="64" t="str">
        <f>'All Stats D1'!J12&amp;" "&amp;"GBs"</f>
        <v xml:space="preserve"> GBs</v>
      </c>
      <c r="L11" s="64" t="str">
        <f t="shared" si="1"/>
        <v xml:space="preserve"> Goals  Assists  Points  GBs</v>
      </c>
      <c r="N11" s="64" t="str">
        <f>'All Stats D1'!L12&amp;" - "&amp;'All Stats D1'!M12</f>
        <v xml:space="preserve">0 -  </v>
      </c>
      <c r="P11" s="64" t="str">
        <f>'All Stats D1'!N12&amp;" "&amp;"Goals"</f>
        <v>47 Goals</v>
      </c>
      <c r="Q11" s="64" t="str">
        <f>'All Stats D1'!O12&amp;" "&amp;"Assists"</f>
        <v>37 Assists</v>
      </c>
      <c r="R11" s="64" t="str">
        <f>'All Stats D1'!P12&amp;" "&amp;"Points"</f>
        <v>84 Points</v>
      </c>
      <c r="S11" s="64" t="str">
        <f>'All Stats D1'!Q12&amp;" "&amp;"GBs"</f>
        <v>73 GBs</v>
      </c>
      <c r="T11" s="64" t="str">
        <f t="shared" si="2"/>
        <v>47 Goals 37 Assists 84 Points 73 GBs</v>
      </c>
      <c r="V11" s="64" t="str">
        <f>'All Stats D1'!R12&amp;" - "&amp;'All Stats D1'!S12</f>
        <v xml:space="preserve">0 -  </v>
      </c>
      <c r="W11" s="64" t="str">
        <f>'All Stats D1'!S12</f>
        <v xml:space="preserve"> </v>
      </c>
      <c r="X11" s="64" t="str">
        <f>'All Stats D1'!T12&amp;"GBs"</f>
        <v>GBs</v>
      </c>
      <c r="Y11" s="64" t="str">
        <f>'All Stats D1'!U12&amp;"FTO"</f>
        <v>FTO</v>
      </c>
      <c r="Z11" s="64" t="str">
        <f t="shared" si="3"/>
        <v>GBs FTO</v>
      </c>
    </row>
    <row r="12" spans="1:26">
      <c r="A12" s="64" t="str">
        <f>'All Stats D1'!A13&amp;" - "&amp;'All Stats D1'!B13</f>
        <v xml:space="preserve">0 -  </v>
      </c>
      <c r="C12" s="64" t="str">
        <f>'All Stats D1'!D13&amp;" "&amp;"CTO"</f>
        <v>31 CTO</v>
      </c>
      <c r="D12" s="64" t="str">
        <f>'All Stats D1'!C13&amp;" "&amp;"GBs"</f>
        <v>44 GBs</v>
      </c>
      <c r="E12" s="64" t="str">
        <f t="shared" si="0"/>
        <v>31 CTO 44 GBs</v>
      </c>
      <c r="F12" s="64" t="str">
        <f>'All Stats D1'!E13&amp;" - "&amp;'All Stats D1'!F13</f>
        <v xml:space="preserve">0 -  </v>
      </c>
      <c r="H12" s="64" t="str">
        <f>'All Stats D1'!G13&amp;" "&amp;"Goals"</f>
        <v>24 Goals</v>
      </c>
      <c r="I12" s="64" t="str">
        <f>'All Stats D1'!H13&amp;" "&amp;"Assists"</f>
        <v>14 Assists</v>
      </c>
      <c r="J12" s="64" t="str">
        <f>'All Stats D1'!I13&amp;" "&amp;"Points"</f>
        <v>38 Points</v>
      </c>
      <c r="K12" s="64" t="str">
        <f>'All Stats D1'!J13&amp;" "&amp;"GBs"</f>
        <v>45 GBs</v>
      </c>
      <c r="L12" s="64" t="str">
        <f t="shared" si="1"/>
        <v>24 Goals 14 Assists 38 Points 45 GBs</v>
      </c>
      <c r="N12" s="64" t="str">
        <f>'All Stats D1'!L13&amp;" - "&amp;'All Stats D1'!M13</f>
        <v xml:space="preserve">0 -  </v>
      </c>
      <c r="P12" s="64" t="str">
        <f>'All Stats D1'!N13&amp;" "&amp;"Goals"</f>
        <v>41 Goals</v>
      </c>
      <c r="Q12" s="64" t="str">
        <f>'All Stats D1'!O13&amp;" "&amp;"Assists"</f>
        <v>42 Assists</v>
      </c>
      <c r="R12" s="64" t="str">
        <f>'All Stats D1'!P13&amp;" "&amp;"Points"</f>
        <v>83 Points</v>
      </c>
      <c r="S12" s="64" t="str">
        <f>'All Stats D1'!Q13&amp;" "&amp;"GBs"</f>
        <v>22 GBs</v>
      </c>
      <c r="T12" s="64" t="str">
        <f t="shared" si="2"/>
        <v>41 Goals 42 Assists 83 Points 22 GBs</v>
      </c>
      <c r="V12" s="64" t="str">
        <f>'All Stats D1'!R13&amp;" - "&amp;'All Stats D1'!S13</f>
        <v xml:space="preserve">0 -  </v>
      </c>
      <c r="W12" s="64" t="str">
        <f>'All Stats D1'!S13</f>
        <v xml:space="preserve"> </v>
      </c>
    </row>
    <row r="13" spans="1:26">
      <c r="A13" s="64" t="str">
        <f>'All Stats D1'!A14&amp;" - "&amp;'All Stats D1'!B14</f>
        <v xml:space="preserve">0 -  </v>
      </c>
      <c r="C13" s="64" t="str">
        <f>'All Stats D1'!D14&amp;" "&amp;"CTO"</f>
        <v>31 CTO</v>
      </c>
      <c r="D13" s="64" t="str">
        <f>'All Stats D1'!C14&amp;" "&amp;"GBs"</f>
        <v>59 GBs</v>
      </c>
      <c r="E13" s="64" t="str">
        <f t="shared" si="0"/>
        <v>31 CTO 59 GBs</v>
      </c>
      <c r="F13" s="64" t="str">
        <f>'All Stats D1'!E14&amp;" - "&amp;'All Stats D1'!F14</f>
        <v xml:space="preserve">0 -  </v>
      </c>
      <c r="H13" s="64" t="str">
        <f>'All Stats D1'!G14&amp;" "&amp;"Goals"</f>
        <v>60 Goals</v>
      </c>
      <c r="I13" s="64" t="str">
        <f>'All Stats D1'!H14&amp;" "&amp;"Assists"</f>
        <v>33 Assists</v>
      </c>
      <c r="J13" s="64" t="str">
        <f>'All Stats D1'!I14&amp;" "&amp;"Points"</f>
        <v>93 Points</v>
      </c>
      <c r="K13" s="64" t="str">
        <f>'All Stats D1'!J14&amp;" "&amp;"GBs"</f>
        <v>67 GBs</v>
      </c>
      <c r="L13" s="64" t="str">
        <f t="shared" si="1"/>
        <v>60 Goals 33 Assists 93 Points 67 GBs</v>
      </c>
      <c r="N13" s="64" t="str">
        <f>'All Stats D1'!L14&amp;" - "&amp;'All Stats D1'!M14</f>
        <v xml:space="preserve">0 -  </v>
      </c>
      <c r="P13" s="64" t="str">
        <f>'All Stats D1'!N14&amp;" "&amp;"Goals"</f>
        <v>53 Goals</v>
      </c>
      <c r="Q13" s="64" t="str">
        <f>'All Stats D1'!O14&amp;" "&amp;"Assists"</f>
        <v>28 Assists</v>
      </c>
      <c r="R13" s="64" t="str">
        <f>'All Stats D1'!P14&amp;" "&amp;"Points"</f>
        <v>81 Points</v>
      </c>
      <c r="S13" s="64" t="str">
        <f>'All Stats D1'!Q14&amp;" "&amp;"GBs"</f>
        <v>78 GBs</v>
      </c>
      <c r="T13" s="64" t="str">
        <f t="shared" si="2"/>
        <v>53 Goals 28 Assists 81 Points 78 GBs</v>
      </c>
      <c r="V13" s="64" t="str">
        <f>'All Stats D1'!R14&amp;" - "&amp;'All Stats D1'!S14</f>
        <v xml:space="preserve">0 -  </v>
      </c>
      <c r="W13" s="64" t="str">
        <f>'All Stats D1'!S14</f>
        <v xml:space="preserve"> </v>
      </c>
    </row>
    <row r="14" spans="1:26">
      <c r="A14" s="64" t="str">
        <f>'All Stats D1'!A15&amp;" - "&amp;'All Stats D1'!B15</f>
        <v xml:space="preserve">0 -  </v>
      </c>
      <c r="C14" s="64" t="str">
        <f>'All Stats D1'!D15&amp;" "&amp;"CTO"</f>
        <v>14 CTO</v>
      </c>
      <c r="D14" s="64" t="str">
        <f>'All Stats D1'!C15&amp;" "&amp;"GBs"</f>
        <v>27 GBs</v>
      </c>
      <c r="E14" s="64" t="str">
        <f t="shared" si="0"/>
        <v>14 CTO 27 GBs</v>
      </c>
      <c r="F14" s="64" t="str">
        <f>'All Stats D1'!E15&amp;" - "&amp;'All Stats D1'!F15</f>
        <v xml:space="preserve">0 -  </v>
      </c>
      <c r="H14" s="64" t="str">
        <f>'All Stats D1'!G15&amp;" "&amp;"Goals"</f>
        <v>48 Goals</v>
      </c>
      <c r="I14" s="64" t="str">
        <f>'All Stats D1'!H15&amp;" "&amp;"Assists"</f>
        <v>9 Assists</v>
      </c>
      <c r="J14" s="64" t="str">
        <f>'All Stats D1'!I15&amp;" "&amp;"Points"</f>
        <v>57 Points</v>
      </c>
      <c r="K14" s="64" t="str">
        <f>'All Stats D1'!J15&amp;" "&amp;"GBs"</f>
        <v>14 GBs</v>
      </c>
      <c r="L14" s="64" t="str">
        <f t="shared" si="1"/>
        <v>48 Goals 9 Assists 57 Points 14 GBs</v>
      </c>
      <c r="N14" s="64" t="str">
        <f>'All Stats D1'!L15&amp;" - "&amp;'All Stats D1'!M15</f>
        <v xml:space="preserve">0 -  </v>
      </c>
      <c r="P14" s="64" t="str">
        <f>'All Stats D1'!N15&amp;" "&amp;"Goals"</f>
        <v>37 Goals</v>
      </c>
      <c r="Q14" s="64" t="str">
        <f>'All Stats D1'!O15&amp;" "&amp;"Assists"</f>
        <v>43 Assists</v>
      </c>
      <c r="R14" s="64" t="str">
        <f>'All Stats D1'!P15&amp;" "&amp;"Points"</f>
        <v>80 Points</v>
      </c>
      <c r="S14" s="64" t="str">
        <f>'All Stats D1'!Q15&amp;" "&amp;"GBs"</f>
        <v>63 GBs</v>
      </c>
      <c r="T14" s="64" t="str">
        <f t="shared" si="2"/>
        <v>37 Goals 43 Assists 80 Points 63 GBs</v>
      </c>
      <c r="V14" s="64" t="str">
        <f>'All Stats D1'!R15&amp;" - "&amp;'All Stats D1'!S15</f>
        <v xml:space="preserve">0 -  </v>
      </c>
      <c r="W14" s="64" t="str">
        <f>'All Stats D1'!S15</f>
        <v xml:space="preserve"> </v>
      </c>
    </row>
    <row r="15" spans="1:26">
      <c r="A15" s="64" t="str">
        <f>'All Stats D1'!A16&amp;" - "&amp;'All Stats D1'!B16</f>
        <v xml:space="preserve">0 -  </v>
      </c>
      <c r="C15" s="64" t="str">
        <f>'All Stats D1'!D16&amp;" "&amp;"CTO"</f>
        <v>21 CTO</v>
      </c>
      <c r="D15" s="64" t="str">
        <f>'All Stats D1'!C16&amp;" "&amp;"GBs"</f>
        <v>43 GBs</v>
      </c>
      <c r="E15" s="64" t="str">
        <f t="shared" si="0"/>
        <v>21 CTO 43 GBs</v>
      </c>
      <c r="F15" s="64" t="str">
        <f>'All Stats D1'!E16&amp;" - "&amp;'All Stats D1'!F16</f>
        <v xml:space="preserve">0 -  </v>
      </c>
      <c r="H15" s="64" t="str">
        <f>'All Stats D1'!G16&amp;" "&amp;"Goals"</f>
        <v>18 Goals</v>
      </c>
      <c r="I15" s="64" t="str">
        <f>'All Stats D1'!H16&amp;" "&amp;"Assists"</f>
        <v>20 Assists</v>
      </c>
      <c r="J15" s="64" t="str">
        <f>'All Stats D1'!I16&amp;" "&amp;"Points"</f>
        <v>38 Points</v>
      </c>
      <c r="K15" s="64" t="str">
        <f>'All Stats D1'!J16&amp;" "&amp;"GBs"</f>
        <v>67 GBs</v>
      </c>
      <c r="L15" s="64" t="str">
        <f t="shared" si="1"/>
        <v>18 Goals 20 Assists 38 Points 67 GBs</v>
      </c>
      <c r="N15" s="64" t="str">
        <f>'All Stats D1'!L16&amp;" - "&amp;'All Stats D1'!M16</f>
        <v xml:space="preserve">0 -  </v>
      </c>
      <c r="P15" s="64" t="str">
        <f>'All Stats D1'!N16&amp;" "&amp;"Goals"</f>
        <v>32 Goals</v>
      </c>
      <c r="Q15" s="64" t="str">
        <f>'All Stats D1'!O16&amp;" "&amp;"Assists"</f>
        <v>47 Assists</v>
      </c>
      <c r="R15" s="64" t="str">
        <f>'All Stats D1'!P16&amp;" "&amp;"Points"</f>
        <v>79 Points</v>
      </c>
      <c r="S15" s="64" t="str">
        <f>'All Stats D1'!Q16&amp;" "&amp;"GBs"</f>
        <v>31 GBs</v>
      </c>
      <c r="T15" s="64" t="str">
        <f t="shared" si="2"/>
        <v>32 Goals 47 Assists 79 Points 31 GBs</v>
      </c>
      <c r="V15" s="64" t="str">
        <f>'All Stats D1'!R16&amp;" - "&amp;'All Stats D1'!S16</f>
        <v xml:space="preserve">0 -  </v>
      </c>
      <c r="W15" s="64" t="str">
        <f>'All Stats D1'!S16</f>
        <v xml:space="preserve"> </v>
      </c>
    </row>
    <row r="16" spans="1:26">
      <c r="A16" s="64" t="str">
        <f>'All Stats D1'!A17&amp;" - "&amp;'All Stats D1'!B17</f>
        <v xml:space="preserve">0 -  </v>
      </c>
      <c r="C16" s="64" t="str">
        <f>'All Stats D1'!D17&amp;" "&amp;"CTO"</f>
        <v>15 CTO</v>
      </c>
      <c r="D16" s="64" t="str">
        <f>'All Stats D1'!C17&amp;" "&amp;"GBs"</f>
        <v>22 GBs</v>
      </c>
      <c r="E16" s="64" t="str">
        <f t="shared" si="0"/>
        <v>15 CTO 22 GBs</v>
      </c>
      <c r="F16" s="64" t="str">
        <f>'All Stats D1'!E17&amp;" - "&amp;'All Stats D1'!F17</f>
        <v xml:space="preserve">0 -  </v>
      </c>
      <c r="H16" s="64" t="str">
        <f>'All Stats D1'!G17&amp;" "&amp;"Goals"</f>
        <v>48 Goals</v>
      </c>
      <c r="I16" s="64" t="str">
        <f>'All Stats D1'!H17&amp;" "&amp;"Assists"</f>
        <v>21 Assists</v>
      </c>
      <c r="J16" s="64" t="str">
        <f>'All Stats D1'!I17&amp;" "&amp;"Points"</f>
        <v>69 Points</v>
      </c>
      <c r="K16" s="64" t="str">
        <f>'All Stats D1'!J17&amp;" "&amp;"GBs"</f>
        <v>43 GBs</v>
      </c>
      <c r="L16" s="64" t="str">
        <f t="shared" si="1"/>
        <v>48 Goals 21 Assists 69 Points 43 GBs</v>
      </c>
      <c r="N16" s="64" t="str">
        <f>'All Stats D1'!L17&amp;" - "&amp;'All Stats D1'!M17</f>
        <v xml:space="preserve">0 -  </v>
      </c>
      <c r="P16" s="64" t="str">
        <f>'All Stats D1'!N17&amp;" "&amp;"Goals"</f>
        <v>43 Goals</v>
      </c>
      <c r="Q16" s="64" t="str">
        <f>'All Stats D1'!O17&amp;" "&amp;"Assists"</f>
        <v>35 Assists</v>
      </c>
      <c r="R16" s="64" t="str">
        <f>'All Stats D1'!P17&amp;" "&amp;"Points"</f>
        <v>78 Points</v>
      </c>
      <c r="S16" s="64" t="str">
        <f>'All Stats D1'!Q17&amp;" "&amp;"GBs"</f>
        <v>22 GBs</v>
      </c>
      <c r="T16" s="64" t="str">
        <f t="shared" si="2"/>
        <v>43 Goals 35 Assists 78 Points 22 GBs</v>
      </c>
      <c r="V16" s="64" t="str">
        <f>'All Stats D1'!R17&amp;" - "&amp;'All Stats D1'!S17</f>
        <v>#REF! - #REF!</v>
      </c>
      <c r="W16" s="64" t="str">
        <f>'All Stats D1'!S17</f>
        <v>#REF!</v>
      </c>
    </row>
    <row r="17" spans="1:20">
      <c r="A17" s="64" t="str">
        <f>'All Stats D1'!A18&amp;" - "&amp;'All Stats D1'!B18</f>
        <v xml:space="preserve">0 -  </v>
      </c>
      <c r="C17" s="64" t="str">
        <f>'All Stats D1'!D18&amp;" "&amp;"CTO"</f>
        <v>31 CTO</v>
      </c>
      <c r="D17" s="64" t="str">
        <f>'All Stats D1'!C18&amp;" "&amp;"GBs"</f>
        <v>59 GBs</v>
      </c>
      <c r="E17" s="64" t="str">
        <f t="shared" si="0"/>
        <v>31 CTO 59 GBs</v>
      </c>
      <c r="F17" s="64" t="str">
        <f>'All Stats D1'!E18&amp;" - "&amp;'All Stats D1'!F18</f>
        <v xml:space="preserve">0 -  </v>
      </c>
      <c r="H17" s="64" t="str">
        <f>'All Stats D1'!G18&amp;" "&amp;"Goals"</f>
        <v>15 Goals</v>
      </c>
      <c r="I17" s="64" t="str">
        <f>'All Stats D1'!H18&amp;" "&amp;"Assists"</f>
        <v>14 Assists</v>
      </c>
      <c r="J17" s="64" t="str">
        <f>'All Stats D1'!I18&amp;" "&amp;"Points"</f>
        <v>29 Points</v>
      </c>
      <c r="K17" s="64" t="str">
        <f>'All Stats D1'!J18&amp;" "&amp;"GBs"</f>
        <v>90 GBs</v>
      </c>
      <c r="L17" s="64" t="str">
        <f t="shared" si="1"/>
        <v>15 Goals 14 Assists 29 Points 90 GBs</v>
      </c>
      <c r="N17" s="64" t="str">
        <f>'All Stats D1'!L18&amp;" - "&amp;'All Stats D1'!M18</f>
        <v xml:space="preserve">0 -  </v>
      </c>
      <c r="P17" s="64" t="str">
        <f>'All Stats D1'!N18&amp;" "&amp;"Goals"</f>
        <v>60 Goals</v>
      </c>
      <c r="Q17" s="64" t="str">
        <f>'All Stats D1'!O18&amp;" "&amp;"Assists"</f>
        <v>18 Assists</v>
      </c>
      <c r="R17" s="64" t="str">
        <f>'All Stats D1'!P18&amp;" "&amp;"Points"</f>
        <v>78 Points</v>
      </c>
      <c r="S17" s="64" t="str">
        <f>'All Stats D1'!Q18&amp;" "&amp;"GBs"</f>
        <v>25 GBs</v>
      </c>
      <c r="T17" s="64" t="str">
        <f t="shared" si="2"/>
        <v>60 Goals 18 Assists 78 Points 25 GBs</v>
      </c>
    </row>
    <row r="18" spans="1:20">
      <c r="A18" s="64" t="str">
        <f>'All Stats D1'!A19&amp;" - "&amp;'All Stats D1'!B19</f>
        <v xml:space="preserve">0 -  </v>
      </c>
      <c r="C18" s="64" t="str">
        <f>'All Stats D1'!D19&amp;" "&amp;"CTO"</f>
        <v>26 CTO</v>
      </c>
      <c r="D18" s="64" t="str">
        <f>'All Stats D1'!C19&amp;" "&amp;"GBs"</f>
        <v>38 GBs</v>
      </c>
      <c r="E18" s="64" t="str">
        <f t="shared" si="0"/>
        <v>26 CTO 38 GBs</v>
      </c>
      <c r="F18" s="64" t="str">
        <f>'All Stats D1'!E19&amp;" - "&amp;'All Stats D1'!F19</f>
        <v xml:space="preserve">0 -  </v>
      </c>
      <c r="H18" s="64" t="str">
        <f>'All Stats D1'!G19&amp;" "&amp;"Goals"</f>
        <v>48 Goals</v>
      </c>
      <c r="I18" s="64" t="str">
        <f>'All Stats D1'!H19&amp;" "&amp;"Assists"</f>
        <v>23 Assists</v>
      </c>
      <c r="J18" s="64" t="str">
        <f>'All Stats D1'!I19&amp;" "&amp;"Points"</f>
        <v>71 Points</v>
      </c>
      <c r="K18" s="64" t="str">
        <f>'All Stats D1'!J19&amp;" "&amp;"GBs"</f>
        <v>25 GBs</v>
      </c>
      <c r="L18" s="64" t="str">
        <f t="shared" si="1"/>
        <v>48 Goals 23 Assists 71 Points 25 GBs</v>
      </c>
      <c r="N18" s="64" t="str">
        <f>'All Stats D1'!L19&amp;" - "&amp;'All Stats D1'!M19</f>
        <v xml:space="preserve">0 -  </v>
      </c>
      <c r="P18" s="64" t="str">
        <f>'All Stats D1'!N19&amp;" "&amp;"Goals"</f>
        <v>44 Goals</v>
      </c>
      <c r="Q18" s="64" t="str">
        <f>'All Stats D1'!O19&amp;" "&amp;"Assists"</f>
        <v>31 Assists</v>
      </c>
      <c r="R18" s="64" t="str">
        <f>'All Stats D1'!P19&amp;" "&amp;"Points"</f>
        <v>75 Points</v>
      </c>
      <c r="S18" s="64" t="str">
        <f>'All Stats D1'!Q19&amp;" "&amp;"GBs"</f>
        <v>7 GBs</v>
      </c>
      <c r="T18" s="64" t="str">
        <f t="shared" si="2"/>
        <v>44 Goals 31 Assists 75 Points 7 GBs</v>
      </c>
    </row>
    <row r="19" spans="1:20">
      <c r="A19" s="64" t="str">
        <f>'All Stats D1'!A20&amp;" - "&amp;'All Stats D1'!B20</f>
        <v xml:space="preserve">0 -  </v>
      </c>
      <c r="C19" s="64" t="str">
        <f>'All Stats D1'!D20&amp;" "&amp;"CTO"</f>
        <v>21 CTO</v>
      </c>
      <c r="D19" s="64" t="str">
        <f>'All Stats D1'!C20&amp;" "&amp;"GBs"</f>
        <v>21 GBs</v>
      </c>
      <c r="E19" s="64" t="str">
        <f t="shared" si="0"/>
        <v>21 CTO 21 GBs</v>
      </c>
      <c r="F19" s="64" t="str">
        <f>'All Stats D1'!E20&amp;" - "&amp;'All Stats D1'!F20</f>
        <v xml:space="preserve">0 -  </v>
      </c>
      <c r="H19" s="64" t="str">
        <f>'All Stats D1'!G20&amp;" "&amp;"Goals"</f>
        <v>24 Goals</v>
      </c>
      <c r="I19" s="64" t="str">
        <f>'All Stats D1'!H20&amp;" "&amp;"Assists"</f>
        <v>13 Assists</v>
      </c>
      <c r="J19" s="64" t="str">
        <f>'All Stats D1'!I20&amp;" "&amp;"Points"</f>
        <v>37 Points</v>
      </c>
      <c r="K19" s="64" t="str">
        <f>'All Stats D1'!J20&amp;" "&amp;"GBs"</f>
        <v>23 GBs</v>
      </c>
      <c r="L19" s="64" t="str">
        <f t="shared" si="1"/>
        <v>24 Goals 13 Assists 37 Points 23 GBs</v>
      </c>
      <c r="N19" s="64" t="str">
        <f>'All Stats D1'!L20&amp;" - "&amp;'All Stats D1'!M20</f>
        <v xml:space="preserve">0 -  </v>
      </c>
      <c r="P19" s="64" t="str">
        <f>'All Stats D1'!N20&amp;" "&amp;"Goals"</f>
        <v>57 Goals</v>
      </c>
      <c r="Q19" s="64" t="str">
        <f>'All Stats D1'!O20&amp;" "&amp;"Assists"</f>
        <v>17 Assists</v>
      </c>
      <c r="R19" s="64" t="str">
        <f>'All Stats D1'!P20&amp;" "&amp;"Points"</f>
        <v>74 Points</v>
      </c>
      <c r="S19" s="64" t="str">
        <f>'All Stats D1'!Q20&amp;" "&amp;"GBs"</f>
        <v>72 GBs</v>
      </c>
      <c r="T19" s="64" t="str">
        <f t="shared" si="2"/>
        <v>57 Goals 17 Assists 74 Points 72 GBs</v>
      </c>
    </row>
    <row r="20" spans="1:20">
      <c r="A20" s="64" t="str">
        <f>'All Stats D1'!A21&amp;" - "&amp;'All Stats D1'!B21</f>
        <v xml:space="preserve">0 -  </v>
      </c>
      <c r="C20" s="64" t="str">
        <f>'All Stats D1'!D21&amp;" "&amp;"CTO"</f>
        <v>28 CTO</v>
      </c>
      <c r="D20" s="64" t="str">
        <f>'All Stats D1'!C21&amp;" "&amp;"GBs"</f>
        <v>50 GBs</v>
      </c>
      <c r="E20" s="64" t="str">
        <f t="shared" si="0"/>
        <v>28 CTO 50 GBs</v>
      </c>
      <c r="F20" s="64" t="str">
        <f>'All Stats D1'!E21&amp;" - "&amp;'All Stats D1'!F21</f>
        <v xml:space="preserve">0 -  </v>
      </c>
      <c r="H20" s="64" t="str">
        <f>'All Stats D1'!G21&amp;" "&amp;"Goals"</f>
        <v>39 Goals</v>
      </c>
      <c r="I20" s="64" t="str">
        <f>'All Stats D1'!H21&amp;" "&amp;"Assists"</f>
        <v>7 Assists</v>
      </c>
      <c r="J20" s="64" t="str">
        <f>'All Stats D1'!I21&amp;" "&amp;"Points"</f>
        <v>46 Points</v>
      </c>
      <c r="K20" s="64" t="str">
        <f>'All Stats D1'!J21&amp;" "&amp;"GBs"</f>
        <v>81 GBs</v>
      </c>
      <c r="L20" s="64" t="str">
        <f t="shared" si="1"/>
        <v>39 Goals 7 Assists 46 Points 81 GBs</v>
      </c>
      <c r="N20" s="64" t="str">
        <f>'All Stats D1'!L21&amp;" - "&amp;'All Stats D1'!M21</f>
        <v xml:space="preserve">0 -  </v>
      </c>
      <c r="P20" s="64" t="str">
        <f>'All Stats D1'!N21&amp;" "&amp;"Goals"</f>
        <v>48 Goals</v>
      </c>
      <c r="Q20" s="64" t="str">
        <f>'All Stats D1'!O21&amp;" "&amp;"Assists"</f>
        <v>24 Assists</v>
      </c>
      <c r="R20" s="64" t="str">
        <f>'All Stats D1'!P21&amp;" "&amp;"Points"</f>
        <v>72 Points</v>
      </c>
      <c r="S20" s="64" t="str">
        <f>'All Stats D1'!Q21&amp;" "&amp;"GBs"</f>
        <v>38 GBs</v>
      </c>
      <c r="T20" s="64" t="str">
        <f t="shared" si="2"/>
        <v>48 Goals 24 Assists 72 Points 38 GBs</v>
      </c>
    </row>
    <row r="21" spans="1:20">
      <c r="A21" s="64" t="str">
        <f>'All Stats D1'!A22&amp;" - "&amp;'All Stats D1'!B22</f>
        <v xml:space="preserve">0 -  </v>
      </c>
      <c r="C21" s="64" t="str">
        <f>'All Stats D1'!D22&amp;" "&amp;"CTO"</f>
        <v>26 CTO</v>
      </c>
      <c r="D21" s="64" t="str">
        <f>'All Stats D1'!C22&amp;" "&amp;"GBs"</f>
        <v>46 GBs</v>
      </c>
      <c r="E21" s="64" t="str">
        <f t="shared" si="0"/>
        <v>26 CTO 46 GBs</v>
      </c>
      <c r="F21" s="64" t="str">
        <f>'All Stats D1'!E22&amp;" - "&amp;'All Stats D1'!F22</f>
        <v xml:space="preserve">0 -  </v>
      </c>
      <c r="H21" s="64" t="str">
        <f>'All Stats D1'!G22&amp;" "&amp;"Goals"</f>
        <v>39 Goals</v>
      </c>
      <c r="I21" s="64" t="str">
        <f>'All Stats D1'!H22&amp;" "&amp;"Assists"</f>
        <v>12 Assists</v>
      </c>
      <c r="J21" s="64" t="str">
        <f>'All Stats D1'!I22&amp;" "&amp;"Points"</f>
        <v>51 Points</v>
      </c>
      <c r="K21" s="64" t="str">
        <f>'All Stats D1'!J22&amp;" "&amp;"GBs"</f>
        <v>128 GBs</v>
      </c>
      <c r="L21" s="64" t="str">
        <f t="shared" si="1"/>
        <v>39 Goals 12 Assists 51 Points 128 GBs</v>
      </c>
      <c r="N21" s="64" t="str">
        <f>'All Stats D1'!L22&amp;" - "&amp;'All Stats D1'!M22</f>
        <v xml:space="preserve">0 -  </v>
      </c>
      <c r="P21" s="64" t="str">
        <f>'All Stats D1'!N22&amp;" "&amp;"Goals"</f>
        <v>42 Goals</v>
      </c>
      <c r="Q21" s="64" t="str">
        <f>'All Stats D1'!O22&amp;" "&amp;"Assists"</f>
        <v>28 Assists</v>
      </c>
      <c r="R21" s="64" t="str">
        <f>'All Stats D1'!P22&amp;" "&amp;"Points"</f>
        <v>70 Points</v>
      </c>
      <c r="S21" s="64" t="str">
        <f>'All Stats D1'!Q22&amp;" "&amp;"GBs"</f>
        <v>21 GBs</v>
      </c>
      <c r="T21" s="64" t="str">
        <f t="shared" si="2"/>
        <v>42 Goals 28 Assists 70 Points 21 GBs</v>
      </c>
    </row>
    <row r="22" spans="1:20">
      <c r="A22" s="64" t="str">
        <f>'All Stats D1'!A23&amp;" - "&amp;'All Stats D1'!B23</f>
        <v xml:space="preserve">0 -  </v>
      </c>
      <c r="C22" s="64" t="str">
        <f>'All Stats D1'!D23&amp;" "&amp;"CTO"</f>
        <v>42 CTO</v>
      </c>
      <c r="D22" s="64" t="str">
        <f>'All Stats D1'!C23&amp;" "&amp;"GBs"</f>
        <v>76 GBs</v>
      </c>
      <c r="E22" s="64" t="str">
        <f t="shared" si="0"/>
        <v>42 CTO 76 GBs</v>
      </c>
      <c r="F22" s="64" t="str">
        <f>'All Stats D1'!E23&amp;" - "&amp;'All Stats D1'!F23</f>
        <v xml:space="preserve">0 -  </v>
      </c>
      <c r="H22" s="64" t="str">
        <f>'All Stats D1'!G23&amp;" "&amp;"Goals"</f>
        <v>20 Goals</v>
      </c>
      <c r="I22" s="64" t="str">
        <f>'All Stats D1'!H23&amp;" "&amp;"Assists"</f>
        <v>17 Assists</v>
      </c>
      <c r="J22" s="64" t="str">
        <f>'All Stats D1'!I23&amp;" "&amp;"Points"</f>
        <v>37 Points</v>
      </c>
      <c r="K22" s="64" t="str">
        <f>'All Stats D1'!J23&amp;" "&amp;"GBs"</f>
        <v>29 GBs</v>
      </c>
      <c r="L22" s="64" t="str">
        <f t="shared" si="1"/>
        <v>20 Goals 17 Assists 37 Points 29 GBs</v>
      </c>
      <c r="N22" s="64" t="str">
        <f>'All Stats D1'!L23&amp;" - "&amp;'All Stats D1'!M23</f>
        <v xml:space="preserve">0 -  </v>
      </c>
      <c r="P22" s="64" t="str">
        <f>'All Stats D1'!N23&amp;" "&amp;"Goals"</f>
        <v>42 Goals</v>
      </c>
      <c r="Q22" s="64" t="str">
        <f>'All Stats D1'!O23&amp;" "&amp;"Assists"</f>
        <v>26 Assists</v>
      </c>
      <c r="R22" s="64" t="str">
        <f>'All Stats D1'!P23&amp;" "&amp;"Points"</f>
        <v>68 Points</v>
      </c>
      <c r="S22" s="64" t="str">
        <f>'All Stats D1'!Q23&amp;" "&amp;"GBs"</f>
        <v>36 GBs</v>
      </c>
      <c r="T22" s="64" t="str">
        <f t="shared" si="2"/>
        <v>42 Goals 26 Assists 68 Points 36 GBs</v>
      </c>
    </row>
    <row r="23" spans="1:20">
      <c r="A23" s="64" t="str">
        <f>'All Stats D1'!A24&amp;" - "&amp;'All Stats D1'!B24</f>
        <v xml:space="preserve">0 -  </v>
      </c>
      <c r="C23" s="64" t="str">
        <f>'All Stats D1'!D24&amp;" "&amp;"CTO"</f>
        <v>1 CTO</v>
      </c>
      <c r="D23" s="64" t="str">
        <f>'All Stats D1'!C24&amp;" "&amp;"GBs"</f>
        <v>24 GBs</v>
      </c>
      <c r="E23" s="64" t="str">
        <f t="shared" si="0"/>
        <v>1 CTO 24 GBs</v>
      </c>
      <c r="F23" s="64" t="str">
        <f>'All Stats D1'!E24&amp;" - "&amp;'All Stats D1'!F24</f>
        <v xml:space="preserve">0 -  </v>
      </c>
      <c r="H23" s="64" t="str">
        <f>'All Stats D1'!G24&amp;" "&amp;"Goals"</f>
        <v>41 Goals</v>
      </c>
      <c r="I23" s="64" t="str">
        <f>'All Stats D1'!H24&amp;" "&amp;"Assists"</f>
        <v>22 Assists</v>
      </c>
      <c r="J23" s="64" t="str">
        <f>'All Stats D1'!I24&amp;" "&amp;"Points"</f>
        <v>63 Points</v>
      </c>
      <c r="K23" s="64" t="str">
        <f>'All Stats D1'!J24&amp;" "&amp;"GBs"</f>
        <v>51 GBs</v>
      </c>
      <c r="L23" s="64" t="str">
        <f t="shared" si="1"/>
        <v>41 Goals 22 Assists 63 Points 51 GBs</v>
      </c>
      <c r="N23" s="64" t="str">
        <f>'All Stats D1'!L24&amp;" - "&amp;'All Stats D1'!M24</f>
        <v xml:space="preserve">0 -  </v>
      </c>
      <c r="P23" s="64" t="str">
        <f>'All Stats D1'!N24&amp;" "&amp;"Goals"</f>
        <v>36 Goals</v>
      </c>
      <c r="Q23" s="64" t="str">
        <f>'All Stats D1'!O24&amp;" "&amp;"Assists"</f>
        <v>29 Assists</v>
      </c>
      <c r="R23" s="64" t="str">
        <f>'All Stats D1'!P24&amp;" "&amp;"Points"</f>
        <v>65 Points</v>
      </c>
      <c r="S23" s="64" t="str">
        <f>'All Stats D1'!Q24&amp;" "&amp;"GBs"</f>
        <v>33 GBs</v>
      </c>
      <c r="T23" s="64" t="str">
        <f t="shared" si="2"/>
        <v>36 Goals 29 Assists 65 Points 33 GBs</v>
      </c>
    </row>
    <row r="24" spans="1:20">
      <c r="A24" s="64" t="str">
        <f>'All Stats D1'!A25&amp;" - "&amp;'All Stats D1'!B25</f>
        <v xml:space="preserve">0 -  </v>
      </c>
      <c r="C24" s="64" t="str">
        <f>'All Stats D1'!D25&amp;" "&amp;"CTO"</f>
        <v xml:space="preserve"> CTO</v>
      </c>
      <c r="D24" s="64" t="str">
        <f>'All Stats D1'!C25&amp;" "&amp;"GBs"</f>
        <v xml:space="preserve"> GBs</v>
      </c>
      <c r="E24" s="64" t="str">
        <f t="shared" si="0"/>
        <v xml:space="preserve"> CTO  GBs</v>
      </c>
      <c r="F24" s="64" t="str">
        <f>'All Stats D1'!E25&amp;" - "&amp;'All Stats D1'!F25</f>
        <v xml:space="preserve">0 -  </v>
      </c>
      <c r="H24" s="64" t="str">
        <f>'All Stats D1'!G25&amp;" "&amp;"Goals"</f>
        <v>29 Goals</v>
      </c>
      <c r="I24" s="64" t="str">
        <f>'All Stats D1'!H25&amp;" "&amp;"Assists"</f>
        <v>3 Assists</v>
      </c>
      <c r="J24" s="64" t="str">
        <f>'All Stats D1'!I25&amp;" "&amp;"Points"</f>
        <v>32 Points</v>
      </c>
      <c r="K24" s="64" t="str">
        <f>'All Stats D1'!J25&amp;" "&amp;"GBs"</f>
        <v>31 GBs</v>
      </c>
      <c r="L24" s="64" t="str">
        <f t="shared" si="1"/>
        <v>29 Goals 3 Assists 32 Points 31 GBs</v>
      </c>
      <c r="N24" s="64" t="str">
        <f>'All Stats D1'!L25&amp;" - "&amp;'All Stats D1'!M25</f>
        <v xml:space="preserve">0 -  </v>
      </c>
      <c r="P24" s="64" t="str">
        <f>'All Stats D1'!N25&amp;" "&amp;"Goals"</f>
        <v>35 Goals</v>
      </c>
      <c r="Q24" s="64" t="str">
        <f>'All Stats D1'!O25&amp;" "&amp;"Assists"</f>
        <v>28 Assists</v>
      </c>
      <c r="R24" s="64" t="str">
        <f>'All Stats D1'!P25&amp;" "&amp;"Points"</f>
        <v>63 Points</v>
      </c>
      <c r="S24" s="64" t="str">
        <f>'All Stats D1'!Q25&amp;" "&amp;"GBs"</f>
        <v>49 GBs</v>
      </c>
      <c r="T24" s="64" t="str">
        <f t="shared" si="2"/>
        <v>35 Goals 28 Assists 63 Points 49 GBs</v>
      </c>
    </row>
    <row r="25" spans="1:20">
      <c r="A25" s="64" t="str">
        <f>'All Stats D1'!A26&amp;" - "&amp;'All Stats D1'!B26</f>
        <v xml:space="preserve">0 -  </v>
      </c>
      <c r="C25" s="64" t="str">
        <f>'All Stats D1'!D26&amp;" "&amp;"CTO"</f>
        <v xml:space="preserve"> CTO</v>
      </c>
      <c r="D25" s="64" t="str">
        <f>'All Stats D1'!C26&amp;" "&amp;"GBs"</f>
        <v xml:space="preserve"> GBs</v>
      </c>
      <c r="E25" s="64" t="str">
        <f t="shared" si="0"/>
        <v xml:space="preserve"> CTO  GBs</v>
      </c>
      <c r="F25" s="64" t="str">
        <f>'All Stats D1'!E26&amp;" - "&amp;'All Stats D1'!F26</f>
        <v xml:space="preserve">0 -  </v>
      </c>
      <c r="H25" s="64" t="str">
        <f>'All Stats D1'!G26&amp;" "&amp;"Goals"</f>
        <v>44 Goals</v>
      </c>
      <c r="I25" s="64" t="str">
        <f>'All Stats D1'!H26&amp;" "&amp;"Assists"</f>
        <v>7 Assists</v>
      </c>
      <c r="J25" s="64" t="str">
        <f>'All Stats D1'!I26&amp;" "&amp;"Points"</f>
        <v>51 Points</v>
      </c>
      <c r="K25" s="64" t="str">
        <f>'All Stats D1'!J26&amp;" "&amp;"GBs"</f>
        <v>54 GBs</v>
      </c>
      <c r="L25" s="64" t="str">
        <f t="shared" si="1"/>
        <v>44 Goals 7 Assists 51 Points 54 GBs</v>
      </c>
      <c r="N25" s="64" t="str">
        <f>'All Stats D1'!L26&amp;" - "&amp;'All Stats D1'!M26</f>
        <v xml:space="preserve">0 -  </v>
      </c>
      <c r="P25" s="64" t="str">
        <f>'All Stats D1'!N26&amp;" "&amp;"Goals"</f>
        <v>50 Goals</v>
      </c>
      <c r="Q25" s="64" t="str">
        <f>'All Stats D1'!O26&amp;" "&amp;"Assists"</f>
        <v>12 Assists</v>
      </c>
      <c r="R25" s="64" t="str">
        <f>'All Stats D1'!P26&amp;" "&amp;"Points"</f>
        <v>62 Points</v>
      </c>
      <c r="S25" s="64" t="str">
        <f>'All Stats D1'!Q26&amp;" "&amp;"GBs"</f>
        <v>39 GBs</v>
      </c>
      <c r="T25" s="64" t="str">
        <f t="shared" si="2"/>
        <v>50 Goals 12 Assists 62 Points 39 GBs</v>
      </c>
    </row>
    <row r="26" spans="1:20">
      <c r="A26" s="64">
        <f>'All Stats D1'!A27</f>
        <v>0</v>
      </c>
      <c r="B26" s="64" t="str">
        <f>'All Stats D1'!B27</f>
        <v xml:space="preserve"> </v>
      </c>
      <c r="F26" s="64" t="str">
        <f>'All Stats D1'!E27&amp;" - "&amp;'All Stats D1'!F27</f>
        <v xml:space="preserve">0 -  </v>
      </c>
      <c r="H26" s="64" t="str">
        <f>'All Stats D1'!G27&amp;" "&amp;"Goals"</f>
        <v>47 Goals</v>
      </c>
      <c r="I26" s="64" t="str">
        <f>'All Stats D1'!H27&amp;" "&amp;"Assists"</f>
        <v>24 Assists</v>
      </c>
      <c r="J26" s="64" t="str">
        <f>'All Stats D1'!I27&amp;" "&amp;"Points"</f>
        <v>71 Points</v>
      </c>
      <c r="K26" s="64" t="str">
        <f>'All Stats D1'!J27&amp;" "&amp;"GBs"</f>
        <v>59 GBs</v>
      </c>
      <c r="L26" s="64" t="str">
        <f t="shared" si="1"/>
        <v>47 Goals 24 Assists 71 Points 59 GBs</v>
      </c>
      <c r="N26" s="64" t="str">
        <f>'All Stats D1'!L27&amp;" - "&amp;'All Stats D1'!M27</f>
        <v xml:space="preserve">0 -  </v>
      </c>
      <c r="P26" s="64" t="str">
        <f>'All Stats D1'!N27&amp;" "&amp;"Goals"</f>
        <v>36 Goals</v>
      </c>
      <c r="Q26" s="64" t="str">
        <f>'All Stats D1'!O27&amp;" "&amp;"Assists"</f>
        <v>24 Assists</v>
      </c>
      <c r="R26" s="64" t="str">
        <f>'All Stats D1'!P27&amp;" "&amp;"Points"</f>
        <v>60 Points</v>
      </c>
      <c r="S26" s="64" t="str">
        <f>'All Stats D1'!Q27&amp;" "&amp;"GBs"</f>
        <v>33 GBs</v>
      </c>
      <c r="T26" s="64" t="str">
        <f t="shared" si="2"/>
        <v>36 Goals 24 Assists 60 Points 33 GBs</v>
      </c>
    </row>
    <row r="27" spans="1:20">
      <c r="A27" s="64">
        <f>'All Stats D1'!A28</f>
        <v>0</v>
      </c>
      <c r="B27" s="64" t="str">
        <f>'All Stats D1'!B28</f>
        <v xml:space="preserve"> </v>
      </c>
      <c r="F27" s="64" t="str">
        <f>'All Stats D1'!E28&amp;" - "&amp;'All Stats D1'!F28</f>
        <v xml:space="preserve">0 -  </v>
      </c>
      <c r="H27" s="64" t="str">
        <f>'All Stats D1'!G28&amp;" "&amp;"Goals"</f>
        <v>34 Goals</v>
      </c>
      <c r="I27" s="64" t="str">
        <f>'All Stats D1'!H28&amp;" "&amp;"Assists"</f>
        <v>8 Assists</v>
      </c>
      <c r="J27" s="64" t="str">
        <f>'All Stats D1'!I28&amp;" "&amp;"Points"</f>
        <v>42 Points</v>
      </c>
      <c r="K27" s="64" t="str">
        <f>'All Stats D1'!J28&amp;" "&amp;"GBs"</f>
        <v>45 GBs</v>
      </c>
      <c r="L27" s="64" t="str">
        <f t="shared" si="1"/>
        <v>34 Goals 8 Assists 42 Points 45 GBs</v>
      </c>
      <c r="N27" s="64" t="str">
        <f>'All Stats D1'!L28&amp;" - "&amp;'All Stats D1'!M28</f>
        <v xml:space="preserve">0 -  </v>
      </c>
      <c r="P27" s="64" t="str">
        <f>'All Stats D1'!N28&amp;" "&amp;"Goals"</f>
        <v>45 Goals</v>
      </c>
      <c r="Q27" s="64" t="str">
        <f>'All Stats D1'!O28&amp;" "&amp;"Assists"</f>
        <v>14 Assists</v>
      </c>
      <c r="R27" s="64" t="str">
        <f>'All Stats D1'!P28&amp;" "&amp;"Points"</f>
        <v>59 Points</v>
      </c>
      <c r="S27" s="64" t="str">
        <f>'All Stats D1'!Q28&amp;" "&amp;"GBs"</f>
        <v>27 GBs</v>
      </c>
      <c r="T27" s="64" t="str">
        <f t="shared" si="2"/>
        <v>45 Goals 14 Assists 59 Points 27 GBs</v>
      </c>
    </row>
    <row r="28" spans="1:20">
      <c r="F28" s="64" t="str">
        <f>'All Stats D1'!E29&amp;" - "&amp;'All Stats D1'!F29</f>
        <v xml:space="preserve">0 -  </v>
      </c>
      <c r="H28" s="64" t="str">
        <f>'All Stats D1'!G29&amp;" "&amp;"Goals"</f>
        <v>47 Goals</v>
      </c>
      <c r="I28" s="64" t="str">
        <f>'All Stats D1'!H29&amp;" "&amp;"Assists"</f>
        <v>22 Assists</v>
      </c>
      <c r="J28" s="64" t="str">
        <f>'All Stats D1'!I29&amp;" "&amp;"Points"</f>
        <v>69 Points</v>
      </c>
      <c r="K28" s="64" t="str">
        <f>'All Stats D1'!J29&amp;" "&amp;"GBs"</f>
        <v>64 GBs</v>
      </c>
      <c r="L28" s="64" t="str">
        <f t="shared" si="1"/>
        <v>47 Goals 22 Assists 69 Points 64 GBs</v>
      </c>
      <c r="N28" s="64" t="str">
        <f>'All Stats D1'!L29&amp;" - "&amp;'All Stats D1'!M29</f>
        <v xml:space="preserve">0 -  </v>
      </c>
      <c r="P28" s="64" t="str">
        <f>'All Stats D1'!N29&amp;" "&amp;"Goals"</f>
        <v>34 Goals</v>
      </c>
      <c r="Q28" s="64" t="str">
        <f>'All Stats D1'!O29&amp;" "&amp;"Assists"</f>
        <v>22 Assists</v>
      </c>
      <c r="R28" s="64" t="str">
        <f>'All Stats D1'!P29&amp;" "&amp;"Points"</f>
        <v>56 Points</v>
      </c>
      <c r="S28" s="64" t="str">
        <f>'All Stats D1'!Q29&amp;" "&amp;"GBs"</f>
        <v>35 GBs</v>
      </c>
      <c r="T28" s="64" t="str">
        <f t="shared" si="2"/>
        <v>34 Goals 22 Assists 56 Points 35 GBs</v>
      </c>
    </row>
    <row r="29" spans="1:20">
      <c r="F29" s="64" t="str">
        <f>'All Stats D1'!E30&amp;" - "&amp;'All Stats D1'!F30</f>
        <v xml:space="preserve">0 -  </v>
      </c>
      <c r="H29" s="64" t="str">
        <f>'All Stats D1'!G30&amp;" "&amp;"Goals"</f>
        <v>39 Goals</v>
      </c>
      <c r="I29" s="64" t="str">
        <f>'All Stats D1'!H30&amp;" "&amp;"Assists"</f>
        <v>35 Assists</v>
      </c>
      <c r="J29" s="64" t="str">
        <f>'All Stats D1'!I30&amp;" "&amp;"Points"</f>
        <v>74 Points</v>
      </c>
      <c r="K29" s="64" t="str">
        <f>'All Stats D1'!J30&amp;" "&amp;"GBs"</f>
        <v>56 GBs</v>
      </c>
      <c r="L29" s="64" t="str">
        <f t="shared" si="1"/>
        <v>39 Goals 35 Assists 74 Points 56 GBs</v>
      </c>
      <c r="N29" s="64" t="str">
        <f>'All Stats D1'!L30&amp;" - "&amp;'All Stats D1'!M30</f>
        <v xml:space="preserve">0 -  </v>
      </c>
      <c r="P29" s="64" t="str">
        <f>'All Stats D1'!N30&amp;" "&amp;"Goals"</f>
        <v>35 Goals</v>
      </c>
      <c r="Q29" s="64" t="str">
        <f>'All Stats D1'!O30&amp;" "&amp;"Assists"</f>
        <v>21 Assists</v>
      </c>
      <c r="R29" s="64" t="str">
        <f>'All Stats D1'!P30&amp;" "&amp;"Points"</f>
        <v>56 Points</v>
      </c>
      <c r="S29" s="64" t="str">
        <f>'All Stats D1'!Q30&amp;" "&amp;"GBs"</f>
        <v>20 GBs</v>
      </c>
      <c r="T29" s="64" t="str">
        <f t="shared" si="2"/>
        <v>35 Goals 21 Assists 56 Points 20 GBs</v>
      </c>
    </row>
    <row r="30" spans="1:20">
      <c r="F30" s="64" t="str">
        <f>'All Stats D1'!E31&amp;" - "&amp;'All Stats D1'!F31</f>
        <v xml:space="preserve">0 -  </v>
      </c>
      <c r="H30" s="64" t="str">
        <f>'All Stats D1'!G31&amp;" "&amp;"Goals"</f>
        <v>20 Goals</v>
      </c>
      <c r="I30" s="64" t="str">
        <f>'All Stats D1'!H31&amp;" "&amp;"Assists"</f>
        <v>11 Assists</v>
      </c>
      <c r="J30" s="64" t="str">
        <f>'All Stats D1'!I31&amp;" "&amp;"Points"</f>
        <v>31 Points</v>
      </c>
      <c r="K30" s="64" t="str">
        <f>'All Stats D1'!J31&amp;" "&amp;"GBs"</f>
        <v>37 GBs</v>
      </c>
      <c r="L30" s="64" t="str">
        <f t="shared" si="1"/>
        <v>20 Goals 11 Assists 31 Points 37 GBs</v>
      </c>
      <c r="N30" s="64" t="str">
        <f>'All Stats D1'!L31&amp;" - "&amp;'All Stats D1'!M31</f>
        <v xml:space="preserve">0 -  </v>
      </c>
      <c r="P30" s="64" t="str">
        <f>'All Stats D1'!N31&amp;" "&amp;"Goals"</f>
        <v>39 Goals</v>
      </c>
      <c r="Q30" s="64" t="str">
        <f>'All Stats D1'!O31&amp;" "&amp;"Assists"</f>
        <v>17 Assists</v>
      </c>
      <c r="R30" s="64" t="str">
        <f>'All Stats D1'!P31&amp;" "&amp;"Points"</f>
        <v>56 Points</v>
      </c>
      <c r="S30" s="64" t="str">
        <f>'All Stats D1'!Q31&amp;" "&amp;"GBs"</f>
        <v>51 GBs</v>
      </c>
      <c r="T30" s="64" t="str">
        <f t="shared" si="2"/>
        <v>39 Goals 17 Assists 56 Points 51 GBs</v>
      </c>
    </row>
    <row r="31" spans="1:20">
      <c r="F31" s="64" t="str">
        <f>'All Stats D1'!E32&amp;" - "&amp;'All Stats D1'!F32</f>
        <v xml:space="preserve">0 -  </v>
      </c>
      <c r="H31" s="64" t="str">
        <f>'All Stats D1'!G32&amp;" "&amp;"Goals"</f>
        <v>14 Goals</v>
      </c>
      <c r="I31" s="64" t="str">
        <f>'All Stats D1'!H32&amp;" "&amp;"Assists"</f>
        <v>8 Assists</v>
      </c>
      <c r="J31" s="64" t="str">
        <f>'All Stats D1'!I32&amp;" "&amp;"Points"</f>
        <v>22 Points</v>
      </c>
      <c r="K31" s="64" t="str">
        <f>'All Stats D1'!J32&amp;" "&amp;"GBs"</f>
        <v>85 GBs</v>
      </c>
      <c r="L31" s="64" t="str">
        <f t="shared" si="1"/>
        <v>14 Goals 8 Assists 22 Points 85 GBs</v>
      </c>
      <c r="N31" s="64" t="str">
        <f>'All Stats D1'!L32&amp;" - "&amp;'All Stats D1'!M32</f>
        <v xml:space="preserve">0 -  </v>
      </c>
      <c r="P31" s="64" t="str">
        <f>'All Stats D1'!N32&amp;" "&amp;"Goals"</f>
        <v>32 Goals</v>
      </c>
      <c r="Q31" s="64" t="str">
        <f>'All Stats D1'!O32&amp;" "&amp;"Assists"</f>
        <v>23 Assists</v>
      </c>
      <c r="R31" s="64" t="str">
        <f>'All Stats D1'!P32&amp;" "&amp;"Points"</f>
        <v>55 Points</v>
      </c>
      <c r="S31" s="64" t="str">
        <f>'All Stats D1'!Q32&amp;" "&amp;"GBs"</f>
        <v>47 GBs</v>
      </c>
      <c r="T31" s="64" t="str">
        <f t="shared" si="2"/>
        <v>32 Goals 23 Assists 55 Points 47 GBs</v>
      </c>
    </row>
    <row r="32" spans="1:20">
      <c r="F32" s="64">
        <f>'All Stats D1'!E33</f>
        <v>0</v>
      </c>
      <c r="G32" s="64" t="str">
        <f>'All Stats D1'!F33</f>
        <v xml:space="preserve"> </v>
      </c>
      <c r="H32" s="64" t="str">
        <f>'All Stats D1'!G33&amp;" "&amp;"Goals"</f>
        <v>38 Goals</v>
      </c>
      <c r="I32" s="64" t="str">
        <f>'All Stats D1'!H33&amp;" "&amp;"Assists"</f>
        <v>24 Assists</v>
      </c>
      <c r="J32" s="64" t="str">
        <f>'All Stats D1'!I33&amp;" "&amp;"Points"</f>
        <v>62 Points</v>
      </c>
      <c r="K32" s="64" t="str">
        <f>'All Stats D1'!J33&amp;" "&amp;"GBs"</f>
        <v>49 GBs</v>
      </c>
      <c r="L32" s="64" t="str">
        <f t="shared" si="1"/>
        <v>38 Goals 24 Assists 62 Points 49 GBs</v>
      </c>
      <c r="N32" s="64" t="str">
        <f>'All Stats D1'!L33&amp;" - "&amp;'All Stats D1'!M33</f>
        <v xml:space="preserve">0 -  </v>
      </c>
      <c r="P32" s="64" t="str">
        <f>'All Stats D1'!N33&amp;" "&amp;"Goals"</f>
        <v>35 Goals</v>
      </c>
      <c r="Q32" s="64" t="str">
        <f>'All Stats D1'!O33&amp;" "&amp;"Assists"</f>
        <v>19 Assists</v>
      </c>
      <c r="R32" s="64" t="str">
        <f>'All Stats D1'!P33&amp;" "&amp;"Points"</f>
        <v>54 Points</v>
      </c>
      <c r="S32" s="64" t="str">
        <f>'All Stats D1'!Q33&amp;" "&amp;"GBs"</f>
        <v>37 GBs</v>
      </c>
      <c r="T32" s="64" t="str">
        <f t="shared" si="2"/>
        <v>35 Goals 19 Assists 54 Points 37 GBs</v>
      </c>
    </row>
    <row r="33" spans="1:20">
      <c r="F33" s="64" t="str">
        <f>'All Stats D1'!E34&amp;" - "&amp;'All Stats D1'!F34</f>
        <v xml:space="preserve">0 -  </v>
      </c>
      <c r="G33" s="64" t="str">
        <f>'All Stats D1'!F34</f>
        <v xml:space="preserve"> </v>
      </c>
      <c r="N33" s="64" t="str">
        <f>'All Stats D1'!L34&amp;" - "&amp;'All Stats D1'!M34</f>
        <v xml:space="preserve">0 -  </v>
      </c>
      <c r="P33" s="64" t="str">
        <f>'All Stats D1'!N34&amp;" "&amp;"Goals"</f>
        <v>36 Goals</v>
      </c>
      <c r="Q33" s="64" t="str">
        <f>'All Stats D1'!O34&amp;" "&amp;"Assists"</f>
        <v>18 Assists</v>
      </c>
      <c r="R33" s="64" t="str">
        <f>'All Stats D1'!P34&amp;" "&amp;"Points"</f>
        <v>54 Points</v>
      </c>
      <c r="S33" s="64" t="str">
        <f>'All Stats D1'!Q34&amp;" "&amp;"GBs"</f>
        <v>56 GBs</v>
      </c>
      <c r="T33" s="64" t="str">
        <f t="shared" si="2"/>
        <v>36 Goals 18 Assists 54 Points 56 GBs</v>
      </c>
    </row>
    <row r="34" spans="1:20">
      <c r="A34" s="3"/>
      <c r="G34" s="3"/>
      <c r="N34" s="64" t="str">
        <f>'All Stats D1'!L35&amp;" - "&amp;'All Stats D1'!M35</f>
        <v xml:space="preserve">0 -  </v>
      </c>
      <c r="P34" s="64" t="str">
        <f>'All Stats D1'!N35&amp;" "&amp;"Goals"</f>
        <v>30 Goals</v>
      </c>
      <c r="Q34" s="64" t="str">
        <f>'All Stats D1'!O35&amp;" "&amp;"Assists"</f>
        <v>22 Assists</v>
      </c>
      <c r="R34" s="64" t="str">
        <f>'All Stats D1'!P35&amp;" "&amp;"Points"</f>
        <v>52 Points</v>
      </c>
      <c r="S34" s="64" t="str">
        <f>'All Stats D1'!Q35&amp;" "&amp;"GBs"</f>
        <v>47 GBs</v>
      </c>
      <c r="T34" s="64" t="str">
        <f t="shared" si="2"/>
        <v>30 Goals 22 Assists 52 Points 47 GBs</v>
      </c>
    </row>
    <row r="35" spans="1:20">
      <c r="A35" s="3"/>
      <c r="G35" s="3"/>
      <c r="N35" s="64" t="str">
        <f>'All Stats D1'!L36&amp;" - "&amp;'All Stats D1'!M36</f>
        <v xml:space="preserve">0 -  </v>
      </c>
      <c r="P35" s="64" t="str">
        <f>'All Stats D1'!N36&amp;" "&amp;"Goals"</f>
        <v>27 Goals</v>
      </c>
      <c r="Q35" s="64" t="str">
        <f>'All Stats D1'!O36&amp;" "&amp;"Assists"</f>
        <v>22 Assists</v>
      </c>
      <c r="R35" s="64" t="str">
        <f>'All Stats D1'!P36&amp;" "&amp;"Points"</f>
        <v>49 Points</v>
      </c>
      <c r="S35" s="64" t="str">
        <f>'All Stats D1'!Q36&amp;" "&amp;"GBs"</f>
        <v>17 GBs</v>
      </c>
      <c r="T35" s="64" t="str">
        <f t="shared" si="2"/>
        <v>27 Goals 22 Assists 49 Points 17 GBs</v>
      </c>
    </row>
    <row r="36" spans="1:20">
      <c r="A36" s="3"/>
      <c r="G36" s="3"/>
      <c r="N36" s="64" t="str">
        <f>'All Stats D1'!L37&amp;" - "&amp;'All Stats D1'!M37</f>
        <v xml:space="preserve">0 -  </v>
      </c>
      <c r="P36" s="64" t="str">
        <f>'All Stats D1'!N37&amp;" "&amp;"Goals"</f>
        <v>28 Goals</v>
      </c>
      <c r="Q36" s="64" t="str">
        <f>'All Stats D1'!O37&amp;" "&amp;"Assists"</f>
        <v>21 Assists</v>
      </c>
      <c r="R36" s="64" t="str">
        <f>'All Stats D1'!P37&amp;" "&amp;"Points"</f>
        <v>49 Points</v>
      </c>
      <c r="S36" s="64" t="str">
        <f>'All Stats D1'!Q37&amp;" "&amp;"GBs"</f>
        <v>59 GBs</v>
      </c>
      <c r="T36" s="64" t="str">
        <f t="shared" si="2"/>
        <v>28 Goals 21 Assists 49 Points 59 GBs</v>
      </c>
    </row>
    <row r="37" spans="1:20">
      <c r="A37" s="3"/>
      <c r="G37" s="3"/>
      <c r="N37" s="64" t="str">
        <f>'All Stats D1'!L38&amp;" - "&amp;'All Stats D1'!M38</f>
        <v xml:space="preserve">0 -  </v>
      </c>
      <c r="P37" s="64" t="str">
        <f>'All Stats D1'!N38&amp;" "&amp;"Goals"</f>
        <v>35 Goals</v>
      </c>
      <c r="Q37" s="64" t="str">
        <f>'All Stats D1'!O38&amp;" "&amp;"Assists"</f>
        <v>14 Assists</v>
      </c>
      <c r="R37" s="64" t="str">
        <f>'All Stats D1'!P38&amp;" "&amp;"Points"</f>
        <v>49 Points</v>
      </c>
      <c r="S37" s="64" t="str">
        <f>'All Stats D1'!Q38&amp;" "&amp;"GBs"</f>
        <v>33 GBs</v>
      </c>
      <c r="T37" s="64" t="str">
        <f t="shared" si="2"/>
        <v>35 Goals 14 Assists 49 Points 33 GBs</v>
      </c>
    </row>
    <row r="38" spans="1:20">
      <c r="A38" s="3"/>
      <c r="G38" s="3"/>
      <c r="N38" s="64" t="str">
        <f>'All Stats D1'!L39&amp;" - "&amp;'All Stats D1'!M39</f>
        <v xml:space="preserve">0 -  </v>
      </c>
      <c r="P38" s="64" t="str">
        <f>'All Stats D1'!N39&amp;" "&amp;"Goals"</f>
        <v>32 Goals</v>
      </c>
      <c r="Q38" s="64" t="str">
        <f>'All Stats D1'!O39&amp;" "&amp;"Assists"</f>
        <v>16 Assists</v>
      </c>
      <c r="R38" s="64" t="str">
        <f>'All Stats D1'!P39&amp;" "&amp;"Points"</f>
        <v>48 Points</v>
      </c>
      <c r="S38" s="64" t="str">
        <f>'All Stats D1'!Q39&amp;" "&amp;"GBs"</f>
        <v>64 GBs</v>
      </c>
      <c r="T38" s="64" t="str">
        <f t="shared" si="2"/>
        <v>32 Goals 16 Assists 48 Points 64 GBs</v>
      </c>
    </row>
    <row r="39" spans="1:20">
      <c r="A39" s="3"/>
      <c r="G39" s="3"/>
      <c r="N39" s="64" t="str">
        <f>'All Stats D1'!L40&amp;" - "&amp;'All Stats D1'!M40</f>
        <v xml:space="preserve">0 -  </v>
      </c>
      <c r="P39" s="64" t="str">
        <f>'All Stats D1'!N40&amp;" "&amp;"Goals"</f>
        <v>34 Goals</v>
      </c>
      <c r="Q39" s="64" t="str">
        <f>'All Stats D1'!O40&amp;" "&amp;"Assists"</f>
        <v>10 Assists</v>
      </c>
      <c r="R39" s="64" t="str">
        <f>'All Stats D1'!P40&amp;" "&amp;"Points"</f>
        <v>44 Points</v>
      </c>
      <c r="S39" s="64" t="str">
        <f>'All Stats D1'!Q40&amp;" "&amp;"GBs"</f>
        <v>55 GBs</v>
      </c>
      <c r="T39" s="64" t="str">
        <f t="shared" si="2"/>
        <v>34 Goals 10 Assists 44 Points 55 GBs</v>
      </c>
    </row>
    <row r="40" spans="1:20">
      <c r="A40" s="3"/>
      <c r="G40" s="3"/>
      <c r="N40" s="64" t="str">
        <f>'All Stats D1'!L41&amp;" - "&amp;'All Stats D1'!M41</f>
        <v xml:space="preserve">0 -  </v>
      </c>
      <c r="P40" s="64" t="str">
        <f>'All Stats D1'!N41&amp;" "&amp;"Goals"</f>
        <v>34 Goals</v>
      </c>
      <c r="Q40" s="64" t="str">
        <f>'All Stats D1'!O41&amp;" "&amp;"Assists"</f>
        <v>7 Assists</v>
      </c>
      <c r="R40" s="64" t="str">
        <f>'All Stats D1'!P41&amp;" "&amp;"Points"</f>
        <v>41 Points</v>
      </c>
      <c r="S40" s="64" t="str">
        <f>'All Stats D1'!Q41&amp;" "&amp;"GBs"</f>
        <v>34 GBs</v>
      </c>
      <c r="T40" s="64" t="str">
        <f t="shared" si="2"/>
        <v>34 Goals 7 Assists 41 Points 34 GBs</v>
      </c>
    </row>
    <row r="41" spans="1:20">
      <c r="A41" s="3"/>
      <c r="G41" s="3"/>
      <c r="N41" s="64" t="str">
        <f>'All Stats D1'!L42&amp;" - "&amp;'All Stats D1'!M42</f>
        <v xml:space="preserve">0 -  </v>
      </c>
      <c r="P41" s="64" t="str">
        <f>'All Stats D1'!N42&amp;" "&amp;"Goals"</f>
        <v>30 Goals</v>
      </c>
      <c r="Q41" s="64" t="str">
        <f>'All Stats D1'!O42&amp;" "&amp;"Assists"</f>
        <v>0 Assists</v>
      </c>
      <c r="R41" s="64" t="str">
        <f>'All Stats D1'!P42&amp;" "&amp;"Points"</f>
        <v>30 Points</v>
      </c>
      <c r="S41" s="64" t="str">
        <f>'All Stats D1'!Q42&amp;" "&amp;"GBs"</f>
        <v>14 GBs</v>
      </c>
      <c r="T41" s="64" t="str">
        <f t="shared" si="2"/>
        <v>30 Goals 0 Assists 30 Points 14 GBs</v>
      </c>
    </row>
    <row r="42" spans="1:20">
      <c r="A42" s="3"/>
      <c r="G42" s="3"/>
      <c r="N42" s="64" t="str">
        <f>'All Stats D1'!L43&amp;" - "&amp;'All Stats D1'!M43</f>
        <v xml:space="preserve">0 -  </v>
      </c>
      <c r="P42" s="64" t="str">
        <f>'All Stats D1'!N43&amp;" "&amp;"Goals"</f>
        <v xml:space="preserve"> Goals</v>
      </c>
      <c r="Q42" s="64" t="str">
        <f>'All Stats D1'!O43&amp;" "&amp;"Assists"</f>
        <v xml:space="preserve"> Assists</v>
      </c>
      <c r="R42" s="64" t="str">
        <f>'All Stats D1'!P43&amp;" "&amp;"Points"</f>
        <v>0 Points</v>
      </c>
      <c r="S42" s="64" t="str">
        <f>'All Stats D1'!Q43&amp;" "&amp;"GBs"</f>
        <v xml:space="preserve"> GBs</v>
      </c>
      <c r="T42" s="64" t="str">
        <f t="shared" si="2"/>
        <v xml:space="preserve"> Goals  Assists 0 Points  GBs</v>
      </c>
    </row>
    <row r="43" spans="1:20">
      <c r="A43" s="3" t="s">
        <v>76</v>
      </c>
      <c r="F43" s="64">
        <f>'All Stats D1'!E35</f>
        <v>0</v>
      </c>
      <c r="G43" s="3" t="s">
        <v>90</v>
      </c>
      <c r="N43" s="3" t="s">
        <v>85</v>
      </c>
    </row>
    <row r="44" spans="1:20">
      <c r="A44" s="64" t="str">
        <f>'All Stats D1'!V3&amp;" - "&amp;'All Stats D1'!W3</f>
        <v xml:space="preserve">0 -  </v>
      </c>
      <c r="C44" s="64" t="str">
        <f>'All Stats D1'!X3&amp;" "&amp;"GBs"</f>
        <v>103 GBs</v>
      </c>
      <c r="D44" s="64" t="str">
        <f>'All Stats D1'!Y3&amp;" "&amp;"CTO"</f>
        <v>30 CTO</v>
      </c>
      <c r="E44" s="64" t="str">
        <f t="shared" ref="E44:E52" si="4">C44&amp;" "&amp;D44</f>
        <v>103 GBs 30 CTO</v>
      </c>
      <c r="G44" s="64" t="str">
        <f>'All Stats D1'!Z3&amp;" - "&amp;'All Stats D1'!AA3</f>
        <v xml:space="preserve">0 -  </v>
      </c>
      <c r="I44" s="64" t="str">
        <f>'All Stats D1'!AB3&amp;" "&amp;"FOW"</f>
        <v>192 FOW</v>
      </c>
      <c r="J44" s="64" t="str">
        <f>'All Stats D1'!AC3&amp;"%"</f>
        <v>0.8649%</v>
      </c>
      <c r="K44" s="64" t="str">
        <f>'All Stats D1'!AD3&amp;" "&amp;"GBs"</f>
        <v>158 GBs</v>
      </c>
      <c r="L44" s="64" t="str">
        <f t="shared" ref="L44:L57" si="5">I44&amp;" "&amp;J44&amp;" "&amp;K44</f>
        <v>192 FOW 0.8649% 158 GBs</v>
      </c>
      <c r="N44" s="64" t="str">
        <f>'All Stats D1'!AE3&amp;" - "&amp;'All Stats D1'!AF3</f>
        <v xml:space="preserve">0 -  </v>
      </c>
      <c r="P44" s="64" t="str">
        <f>'All Stats D1'!AG3&amp;" "&amp;"Saves"</f>
        <v>180 Saves</v>
      </c>
      <c r="Q44" s="64" t="str">
        <f>'All Stats D1'!AH3&amp;"%"</f>
        <v>0.6164%</v>
      </c>
      <c r="R44" s="64" t="str">
        <f t="shared" ref="R44:R63" si="6">P44&amp;" "&amp;Q44</f>
        <v>180 Saves 0.6164%</v>
      </c>
    </row>
    <row r="45" spans="1:20">
      <c r="A45" s="64" t="str">
        <f>'All Stats D1'!V4&amp;" - "&amp;'All Stats D1'!W4</f>
        <v xml:space="preserve">0 -  </v>
      </c>
      <c r="C45" s="64" t="str">
        <f>'All Stats D1'!X4&amp;" "&amp;"GBs"</f>
        <v>32 GBs</v>
      </c>
      <c r="D45" s="64" t="str">
        <f>'All Stats D1'!Y4&amp;" "&amp;"CTO"</f>
        <v>17 CTO</v>
      </c>
      <c r="E45" s="64" t="str">
        <f t="shared" si="4"/>
        <v>32 GBs 17 CTO</v>
      </c>
      <c r="G45" s="64" t="str">
        <f>'All Stats D1'!Z4&amp;" - "&amp;'All Stats D1'!AA4</f>
        <v xml:space="preserve">0 -  </v>
      </c>
      <c r="I45" s="64" t="str">
        <f>'All Stats D1'!AB4&amp;" "&amp;"FOW"</f>
        <v>234 FOW</v>
      </c>
      <c r="J45" s="64" t="str">
        <f>'All Stats D1'!AC4&amp;"%"</f>
        <v>0.7723%</v>
      </c>
      <c r="K45" s="64" t="str">
        <f>'All Stats D1'!AD4&amp;" "&amp;"GBs"</f>
        <v>211 GBs</v>
      </c>
      <c r="L45" s="64" t="str">
        <f t="shared" si="5"/>
        <v>234 FOW 0.7723% 211 GBs</v>
      </c>
      <c r="N45" s="64" t="str">
        <f>'All Stats D1'!AE4&amp;" - "&amp;'All Stats D1'!AF4</f>
        <v xml:space="preserve">0 -  </v>
      </c>
      <c r="P45" s="64" t="str">
        <f>'All Stats D1'!AG4&amp;" "&amp;"Saves"</f>
        <v>108 Saves</v>
      </c>
      <c r="Q45" s="64" t="str">
        <f>'All Stats D1'!AH4&amp;"%"</f>
        <v>0.5654%</v>
      </c>
      <c r="R45" s="64" t="str">
        <f t="shared" si="6"/>
        <v>108 Saves 0.5654%</v>
      </c>
    </row>
    <row r="46" spans="1:20">
      <c r="A46" s="64" t="str">
        <f>'All Stats D1'!V5&amp;" - "&amp;'All Stats D1'!W5</f>
        <v xml:space="preserve">0 -  </v>
      </c>
      <c r="C46" s="64" t="str">
        <f>'All Stats D1'!X5&amp;" "&amp;"GBs"</f>
        <v>86 GBs</v>
      </c>
      <c r="D46" s="64" t="str">
        <f>'All Stats D1'!Y5&amp;" "&amp;"CTO"</f>
        <v>37 CTO</v>
      </c>
      <c r="E46" s="64" t="str">
        <f t="shared" si="4"/>
        <v>86 GBs 37 CTO</v>
      </c>
      <c r="G46" s="64" t="str">
        <f>'All Stats D1'!Z5&amp;" - "&amp;'All Stats D1'!AA5</f>
        <v xml:space="preserve">0 -  </v>
      </c>
      <c r="I46" s="64" t="str">
        <f>'All Stats D1'!AB5&amp;" "&amp;"FOW"</f>
        <v>192 FOW</v>
      </c>
      <c r="J46" s="64" t="str">
        <f>'All Stats D1'!AC5&amp;"%"</f>
        <v>0.6667%</v>
      </c>
      <c r="K46" s="64" t="str">
        <f>'All Stats D1'!AD5&amp;" "&amp;"GBs"</f>
        <v>118 GBs</v>
      </c>
      <c r="L46" s="64" t="str">
        <f t="shared" si="5"/>
        <v>192 FOW 0.6667% 118 GBs</v>
      </c>
      <c r="N46" s="64" t="str">
        <f>'All Stats D1'!AE5&amp;" - "&amp;'All Stats D1'!AF5</f>
        <v xml:space="preserve">0 -  </v>
      </c>
      <c r="P46" s="64" t="str">
        <f>'All Stats D1'!AG5&amp;" "&amp;"Saves"</f>
        <v>85 Saves</v>
      </c>
      <c r="Q46" s="64" t="str">
        <f>'All Stats D1'!AH5&amp;"%"</f>
        <v>0.5667%</v>
      </c>
      <c r="R46" s="64" t="str">
        <f t="shared" si="6"/>
        <v>85 Saves 0.5667%</v>
      </c>
    </row>
    <row r="47" spans="1:20">
      <c r="A47" s="64" t="str">
        <f>'All Stats D1'!V6&amp;" - "&amp;'All Stats D1'!W6</f>
        <v xml:space="preserve">0 -  </v>
      </c>
      <c r="C47" s="64" t="str">
        <f>'All Stats D1'!X6&amp;" "&amp;"GBs"</f>
        <v>71 GBs</v>
      </c>
      <c r="D47" s="64" t="str">
        <f>'All Stats D1'!Y6&amp;" "&amp;"CTO"</f>
        <v>35 CTO</v>
      </c>
      <c r="E47" s="64" t="str">
        <f t="shared" si="4"/>
        <v>71 GBs 35 CTO</v>
      </c>
      <c r="G47" s="64" t="str">
        <f>'All Stats D1'!Z6&amp;" - "&amp;'All Stats D1'!AA6</f>
        <v xml:space="preserve">0 -  </v>
      </c>
      <c r="I47" s="64" t="str">
        <f>'All Stats D1'!AB6&amp;" "&amp;"FOW"</f>
        <v>328 FOW</v>
      </c>
      <c r="J47" s="64" t="str">
        <f>'All Stats D1'!AC6&amp;"%"</f>
        <v>0.841%</v>
      </c>
      <c r="K47" s="64" t="str">
        <f>'All Stats D1'!AD6&amp;" "&amp;"GBs"</f>
        <v>275 GBs</v>
      </c>
      <c r="L47" s="64" t="str">
        <f t="shared" si="5"/>
        <v>328 FOW 0.841% 275 GBs</v>
      </c>
      <c r="N47" s="64" t="str">
        <f>'All Stats D1'!AE6&amp;" - "&amp;'All Stats D1'!AF6</f>
        <v xml:space="preserve">0 -  </v>
      </c>
      <c r="P47" s="64" t="str">
        <f>'All Stats D1'!AG6&amp;" "&amp;"Saves"</f>
        <v>91 Saves</v>
      </c>
      <c r="Q47" s="64" t="str">
        <f>'All Stats D1'!AH6&amp;"%"</f>
        <v>0.5688%</v>
      </c>
      <c r="R47" s="64" t="str">
        <f t="shared" si="6"/>
        <v>91 Saves 0.5688%</v>
      </c>
    </row>
    <row r="48" spans="1:20">
      <c r="A48" s="64" t="str">
        <f>'All Stats D1'!V7&amp;" - "&amp;'All Stats D1'!W7</f>
        <v xml:space="preserve">0 -  </v>
      </c>
      <c r="C48" s="64" t="str">
        <f>'All Stats D1'!X7&amp;" "&amp;"GBs"</f>
        <v>59 GBs</v>
      </c>
      <c r="D48" s="64" t="str">
        <f>'All Stats D1'!Y7&amp;" "&amp;"CTO"</f>
        <v>32 CTO</v>
      </c>
      <c r="E48" s="64" t="str">
        <f t="shared" si="4"/>
        <v>59 GBs 32 CTO</v>
      </c>
      <c r="G48" s="64" t="str">
        <f>'All Stats D1'!Z7&amp;" - "&amp;'All Stats D1'!AA7</f>
        <v xml:space="preserve">0 -  </v>
      </c>
      <c r="I48" s="64" t="str">
        <f>'All Stats D1'!AB7&amp;" "&amp;"FOW"</f>
        <v>256 FOW</v>
      </c>
      <c r="J48" s="64" t="str">
        <f>'All Stats D1'!AC7&amp;"%"</f>
        <v>0.8339%</v>
      </c>
      <c r="K48" s="64" t="str">
        <f>'All Stats D1'!AD7&amp;" "&amp;"GBs"</f>
        <v>148 GBs</v>
      </c>
      <c r="L48" s="64" t="str">
        <f t="shared" si="5"/>
        <v>256 FOW 0.8339% 148 GBs</v>
      </c>
      <c r="N48" s="64" t="str">
        <f>'All Stats D1'!AE7&amp;" - "&amp;'All Stats D1'!AF7</f>
        <v xml:space="preserve">0 -  </v>
      </c>
      <c r="P48" s="64" t="str">
        <f>'All Stats D1'!AG7&amp;" "&amp;"Saves"</f>
        <v>220 Saves</v>
      </c>
      <c r="Q48" s="64" t="str">
        <f>'All Stats D1'!AH7&amp;"%"</f>
        <v>0.7774%</v>
      </c>
      <c r="R48" s="64" t="str">
        <f t="shared" si="6"/>
        <v>220 Saves 0.7774%</v>
      </c>
    </row>
    <row r="49" spans="1:18">
      <c r="A49" s="64" t="str">
        <f>'All Stats D1'!V8&amp;" - "&amp;'All Stats D1'!W8</f>
        <v xml:space="preserve">0 -  </v>
      </c>
      <c r="C49" s="64" t="str">
        <f>'All Stats D1'!X8&amp;" "&amp;"GBs"</f>
        <v>39 GBs</v>
      </c>
      <c r="D49" s="64" t="str">
        <f>'All Stats D1'!Y8&amp;" "&amp;"CTO"</f>
        <v>20 CTO</v>
      </c>
      <c r="E49" s="64" t="str">
        <f t="shared" si="4"/>
        <v>39 GBs 20 CTO</v>
      </c>
      <c r="G49" s="64" t="str">
        <f>'All Stats D1'!Z8&amp;" - "&amp;'All Stats D1'!AA8</f>
        <v xml:space="preserve">0 -  </v>
      </c>
      <c r="I49" s="64" t="str">
        <f>'All Stats D1'!AB8&amp;" "&amp;"FOW"</f>
        <v>148 FOW</v>
      </c>
      <c r="J49" s="64" t="str">
        <f>'All Stats D1'!AC8&amp;"%"</f>
        <v>0.682%</v>
      </c>
      <c r="K49" s="64" t="str">
        <f>'All Stats D1'!AD8&amp;" "&amp;"GBs"</f>
        <v>112 GBs</v>
      </c>
      <c r="L49" s="64" t="str">
        <f t="shared" si="5"/>
        <v>148 FOW 0.682% 112 GBs</v>
      </c>
      <c r="N49" s="64" t="str">
        <f>'All Stats D1'!AE8&amp;" - "&amp;'All Stats D1'!AF8</f>
        <v xml:space="preserve">0 -  </v>
      </c>
      <c r="P49" s="64" t="str">
        <f>'All Stats D1'!AG8&amp;" "&amp;"Saves"</f>
        <v>107 Saves</v>
      </c>
      <c r="Q49" s="64" t="str">
        <f>'All Stats D1'!AH8&amp;"%"</f>
        <v>0.4315%</v>
      </c>
      <c r="R49" s="64" t="str">
        <f t="shared" si="6"/>
        <v>107 Saves 0.4315%</v>
      </c>
    </row>
    <row r="50" spans="1:18">
      <c r="A50" s="64" t="str">
        <f>'All Stats D1'!V9&amp;" - "&amp;'All Stats D1'!W9</f>
        <v xml:space="preserve">0 -  </v>
      </c>
      <c r="C50" s="64" t="str">
        <f>'All Stats D1'!X9&amp;" "&amp;"GBs"</f>
        <v>62 GBs</v>
      </c>
      <c r="D50" s="64" t="str">
        <f>'All Stats D1'!Y9&amp;" "&amp;"CTO"</f>
        <v>47 CTO</v>
      </c>
      <c r="E50" s="64" t="str">
        <f t="shared" si="4"/>
        <v>62 GBs 47 CTO</v>
      </c>
      <c r="G50" s="64" t="str">
        <f>'All Stats D1'!Z9&amp;" - "&amp;'All Stats D1'!AA9</f>
        <v xml:space="preserve">0 -  </v>
      </c>
      <c r="I50" s="64" t="str">
        <f>'All Stats D1'!AB9&amp;" "&amp;"FOW"</f>
        <v>97 FOW</v>
      </c>
      <c r="J50" s="64" t="str">
        <f>'All Stats D1'!AC9&amp;"%"</f>
        <v>0.7823%</v>
      </c>
      <c r="K50" s="64" t="str">
        <f>'All Stats D1'!AD9&amp;" "&amp;"GBs"</f>
        <v>65 GBs</v>
      </c>
      <c r="L50" s="64" t="str">
        <f t="shared" si="5"/>
        <v>97 FOW 0.7823% 65 GBs</v>
      </c>
      <c r="N50" s="64" t="str">
        <f>'All Stats D1'!AE9&amp;" - "&amp;'All Stats D1'!AF9</f>
        <v xml:space="preserve">0 -  </v>
      </c>
      <c r="P50" s="64" t="str">
        <f>'All Stats D1'!AG9&amp;" "&amp;"Saves"</f>
        <v>115 Saves</v>
      </c>
      <c r="Q50" s="64" t="str">
        <f>'All Stats D1'!AH9&amp;"%"</f>
        <v>0.5665%</v>
      </c>
      <c r="R50" s="64" t="str">
        <f t="shared" si="6"/>
        <v>115 Saves 0.5665%</v>
      </c>
    </row>
    <row r="51" spans="1:18">
      <c r="A51" s="64" t="str">
        <f>'All Stats D1'!V10&amp;" - "&amp;'All Stats D1'!W10</f>
        <v xml:space="preserve">0 -  </v>
      </c>
      <c r="C51" s="64" t="str">
        <f>'All Stats D1'!X10&amp;" "&amp;"GBs"</f>
        <v>23 GBs</v>
      </c>
      <c r="D51" s="64" t="str">
        <f>'All Stats D1'!Y10&amp;" "&amp;"CTO"</f>
        <v>20 CTO</v>
      </c>
      <c r="E51" s="64" t="str">
        <f t="shared" si="4"/>
        <v>23 GBs 20 CTO</v>
      </c>
      <c r="G51" s="64" t="str">
        <f>'All Stats D1'!Z10&amp;" - "&amp;'All Stats D1'!AA10</f>
        <v xml:space="preserve">0 -  </v>
      </c>
      <c r="I51" s="64" t="str">
        <f>'All Stats D1'!AB10&amp;" "&amp;"FOW"</f>
        <v>152 FOW</v>
      </c>
      <c r="J51" s="64" t="str">
        <f>'All Stats D1'!AC10&amp;"%"</f>
        <v>0.623%</v>
      </c>
      <c r="K51" s="64" t="str">
        <f>'All Stats D1'!AD10&amp;" "&amp;"GBs"</f>
        <v>103 GBs</v>
      </c>
      <c r="L51" s="64" t="str">
        <f t="shared" si="5"/>
        <v>152 FOW 0.623% 103 GBs</v>
      </c>
      <c r="N51" s="64" t="str">
        <f>'All Stats D1'!AE10&amp;" - "&amp;'All Stats D1'!AF10</f>
        <v xml:space="preserve">0 -  </v>
      </c>
      <c r="P51" s="64" t="str">
        <f>'All Stats D1'!AG10&amp;" "&amp;"Saves"</f>
        <v>147 Saves</v>
      </c>
      <c r="Q51" s="64" t="str">
        <f>'All Stats D1'!AH10&amp;"%"</f>
        <v>0.5654%</v>
      </c>
      <c r="R51" s="64" t="str">
        <f t="shared" si="6"/>
        <v>147 Saves 0.5654%</v>
      </c>
    </row>
    <row r="52" spans="1:18">
      <c r="A52" s="64" t="str">
        <f>'All Stats D1'!V11&amp;" - "&amp;'All Stats D1'!W11</f>
        <v xml:space="preserve">0 -  </v>
      </c>
      <c r="C52" s="64" t="str">
        <f>'All Stats D1'!X11&amp;" "&amp;"GBs"</f>
        <v xml:space="preserve"> GBs</v>
      </c>
      <c r="D52" s="64" t="str">
        <f>'All Stats D1'!Y11&amp;" "&amp;"CTO"</f>
        <v xml:space="preserve"> CTO</v>
      </c>
      <c r="E52" s="64" t="str">
        <f t="shared" si="4"/>
        <v xml:space="preserve"> GBs  CTO</v>
      </c>
      <c r="G52" s="64" t="str">
        <f>'All Stats D1'!Z11&amp;" - "&amp;'All Stats D1'!AA11</f>
        <v xml:space="preserve">0 -  </v>
      </c>
      <c r="I52" s="64" t="str">
        <f>'All Stats D1'!AB11&amp;" "&amp;"FOW"</f>
        <v>205 FOW</v>
      </c>
      <c r="J52" s="64" t="str">
        <f>'All Stats D1'!AC11&amp;"%"</f>
        <v>0.8952%</v>
      </c>
      <c r="K52" s="64" t="str">
        <f>'All Stats D1'!AD11&amp;" "&amp;"GBs"</f>
        <v>220 GBs</v>
      </c>
      <c r="L52" s="64" t="str">
        <f t="shared" si="5"/>
        <v>205 FOW 0.8952% 220 GBs</v>
      </c>
      <c r="N52" s="64" t="str">
        <f>'All Stats D1'!AE11&amp;" - "&amp;'All Stats D1'!AF11</f>
        <v xml:space="preserve">0 -  </v>
      </c>
      <c r="P52" s="64" t="str">
        <f>'All Stats D1'!AG11&amp;" "&amp;"Saves"</f>
        <v>151 Saves</v>
      </c>
      <c r="Q52" s="64" t="str">
        <f>'All Stats D1'!AH11&amp;"%"</f>
        <v>0.604%</v>
      </c>
      <c r="R52" s="64" t="str">
        <f t="shared" si="6"/>
        <v>151 Saves 0.604%</v>
      </c>
    </row>
    <row r="53" spans="1:18">
      <c r="A53" s="64">
        <f>'All Stats D1'!V12</f>
        <v>0</v>
      </c>
      <c r="B53" s="64" t="str">
        <f>'All Stats D1'!W12</f>
        <v xml:space="preserve"> </v>
      </c>
      <c r="G53" s="64" t="str">
        <f>'All Stats D1'!Z12&amp;" - "&amp;'All Stats D1'!AA12</f>
        <v xml:space="preserve">0 -  </v>
      </c>
      <c r="H53" s="64" t="str">
        <f>'All Stats D1'!AA12</f>
        <v xml:space="preserve"> </v>
      </c>
      <c r="I53" s="64" t="str">
        <f>'All Stats D1'!AB12&amp;" "&amp;"FOW"</f>
        <v>74 FOW</v>
      </c>
      <c r="J53" s="64" t="str">
        <f>'All Stats D1'!AC12&amp;"%"</f>
        <v>0.5736%</v>
      </c>
      <c r="K53" s="64" t="str">
        <f>'All Stats D1'!AD12&amp;" "&amp;"GBs"</f>
        <v>28 GBs</v>
      </c>
      <c r="L53" s="64" t="str">
        <f t="shared" si="5"/>
        <v>74 FOW 0.5736% 28 GBs</v>
      </c>
      <c r="N53" s="64" t="str">
        <f>'All Stats D1'!AE12&amp;" - "&amp;'All Stats D1'!AF12</f>
        <v xml:space="preserve">0 -  </v>
      </c>
      <c r="P53" s="64" t="str">
        <f>'All Stats D1'!AG12&amp;" "&amp;"Saves"</f>
        <v>153 Saves</v>
      </c>
      <c r="Q53" s="64" t="str">
        <f>'All Stats D1'!AH12&amp;"%"</f>
        <v>0.5258%</v>
      </c>
      <c r="R53" s="64" t="str">
        <f t="shared" si="6"/>
        <v>153 Saves 0.5258%</v>
      </c>
    </row>
    <row r="54" spans="1:18">
      <c r="A54" s="64">
        <f>'All Stats D1'!V13</f>
        <v>0</v>
      </c>
      <c r="B54" s="64" t="str">
        <f>'All Stats D1'!W13</f>
        <v xml:space="preserve"> </v>
      </c>
      <c r="G54" s="64" t="str">
        <f>'All Stats D1'!Z13&amp;" - "&amp;'All Stats D1'!AA13</f>
        <v xml:space="preserve">0 -  </v>
      </c>
      <c r="H54" s="64" t="str">
        <f>'All Stats D1'!AA13</f>
        <v xml:space="preserve"> </v>
      </c>
      <c r="I54" s="64" t="str">
        <f>'All Stats D1'!AB13&amp;" "&amp;"FOW"</f>
        <v xml:space="preserve"> FOW</v>
      </c>
      <c r="J54" s="64" t="str">
        <f>'All Stats D1'!AC13&amp;"%"</f>
        <v>%</v>
      </c>
      <c r="K54" s="64" t="str">
        <f>'All Stats D1'!AD13&amp;" "&amp;"GBs"</f>
        <v xml:space="preserve"> GBs</v>
      </c>
      <c r="L54" s="64" t="str">
        <f t="shared" si="5"/>
        <v xml:space="preserve"> FOW %  GBs</v>
      </c>
      <c r="N54" s="64" t="str">
        <f>'All Stats D1'!AE13&amp;" - "&amp;'All Stats D1'!AF13</f>
        <v xml:space="preserve">0 -  </v>
      </c>
      <c r="P54" s="64" t="str">
        <f>'All Stats D1'!AG13&amp;" "&amp;"Saves"</f>
        <v>193 Saves</v>
      </c>
      <c r="Q54" s="64" t="str">
        <f>'All Stats D1'!AH13&amp;"%"</f>
        <v>0.5796%</v>
      </c>
      <c r="R54" s="64" t="str">
        <f t="shared" si="6"/>
        <v>193 Saves 0.5796%</v>
      </c>
    </row>
    <row r="55" spans="1:18">
      <c r="G55" s="64" t="str">
        <f>'All Stats D1'!Z14&amp;" - "&amp;'All Stats D1'!AA14</f>
        <v xml:space="preserve">0 -  </v>
      </c>
      <c r="H55" s="64" t="str">
        <f>'All Stats D1'!AA14</f>
        <v xml:space="preserve"> </v>
      </c>
      <c r="L55" s="64" t="str">
        <f t="shared" si="5"/>
        <v xml:space="preserve">  </v>
      </c>
      <c r="N55" s="64" t="str">
        <f>'All Stats D1'!AE14&amp;" - "&amp;'All Stats D1'!AF14</f>
        <v xml:space="preserve">0 -  </v>
      </c>
      <c r="P55" s="64" t="str">
        <f>'All Stats D1'!AG14&amp;" "&amp;"Saves"</f>
        <v>122 Saves</v>
      </c>
      <c r="Q55" s="64" t="str">
        <f>'All Stats D1'!AH14&amp;"%"</f>
        <v>0.674%</v>
      </c>
      <c r="R55" s="64" t="str">
        <f t="shared" si="6"/>
        <v>122 Saves 0.674%</v>
      </c>
    </row>
    <row r="56" spans="1:18">
      <c r="G56" s="64" t="str">
        <f>'All Stats D1'!Z15&amp;" - "&amp;'All Stats D1'!AA15</f>
        <v xml:space="preserve">0 -  </v>
      </c>
      <c r="H56" s="64" t="str">
        <f>'All Stats D1'!AA15</f>
        <v xml:space="preserve"> </v>
      </c>
      <c r="L56" s="64" t="str">
        <f t="shared" si="5"/>
        <v xml:space="preserve">  </v>
      </c>
      <c r="N56" s="64" t="str">
        <f>'All Stats D1'!AE15&amp;" - "&amp;'All Stats D1'!AF15</f>
        <v xml:space="preserve">0 -  </v>
      </c>
      <c r="P56" s="64" t="str">
        <f>'All Stats D1'!AG15&amp;" "&amp;"Saves"</f>
        <v>178 Saves</v>
      </c>
      <c r="Q56" s="64" t="str">
        <f>'All Stats D1'!AH15&amp;"%"</f>
        <v>0.7841%</v>
      </c>
      <c r="R56" s="64" t="str">
        <f t="shared" si="6"/>
        <v>178 Saves 0.7841%</v>
      </c>
    </row>
    <row r="57" spans="1:18">
      <c r="G57" s="64" t="str">
        <f>'All Stats D1'!Z16&amp;" - "&amp;'All Stats D1'!AA16</f>
        <v xml:space="preserve">0 -  </v>
      </c>
      <c r="H57" s="64" t="str">
        <f>'All Stats D2'!Z16</f>
        <v>#REF!</v>
      </c>
      <c r="L57" s="64" t="str">
        <f t="shared" si="5"/>
        <v xml:space="preserve">  </v>
      </c>
      <c r="N57" s="64" t="str">
        <f>'All Stats D1'!AE16&amp;" - "&amp;'All Stats D1'!AF16</f>
        <v xml:space="preserve">0 -  </v>
      </c>
      <c r="P57" s="64" t="str">
        <f>'All Stats D1'!AG16&amp;" "&amp;"Saves"</f>
        <v>115 Saves</v>
      </c>
      <c r="Q57" s="64" t="str">
        <f>'All Stats D1'!AH16&amp;"%"</f>
        <v>0.599%</v>
      </c>
      <c r="R57" s="64" t="str">
        <f t="shared" si="6"/>
        <v>115 Saves 0.599%</v>
      </c>
    </row>
    <row r="58" spans="1:18">
      <c r="G58" s="64" t="str">
        <f>'All Stats D1'!Z17&amp;" - "&amp;'All Stats D1'!AA17</f>
        <v xml:space="preserve">0 -  </v>
      </c>
      <c r="H58" s="64" t="str">
        <f>'All Stats D2'!Z17</f>
        <v>#REF!</v>
      </c>
      <c r="N58" s="64" t="str">
        <f>'All Stats D1'!AE17&amp;" - "&amp;'All Stats D1'!AF17</f>
        <v xml:space="preserve">0 -  </v>
      </c>
      <c r="P58" s="64" t="str">
        <f>'All Stats D1'!AG17&amp;" "&amp;"Saves"</f>
        <v>249 Saves</v>
      </c>
      <c r="Q58" s="64" t="str">
        <f>'All Stats D1'!AH17&amp;"%"</f>
        <v>0.6484%</v>
      </c>
      <c r="R58" s="64" t="str">
        <f t="shared" si="6"/>
        <v>249 Saves 0.6484%</v>
      </c>
    </row>
    <row r="59" spans="1:18">
      <c r="G59" s="64" t="str">
        <f>'All Stats D2'!Y18</f>
        <v>#REF!</v>
      </c>
      <c r="H59" s="64" t="str">
        <f>'All Stats D2'!Z18</f>
        <v>#REF!</v>
      </c>
      <c r="N59" s="64" t="str">
        <f>'All Stats D1'!AE18&amp;" - "&amp;'All Stats D1'!AF18</f>
        <v xml:space="preserve">0 -  </v>
      </c>
      <c r="P59" s="64" t="str">
        <f>'All Stats D1'!AG18&amp;" "&amp;"Saves"</f>
        <v>128 Saves</v>
      </c>
      <c r="Q59" s="64" t="str">
        <f>'All Stats D1'!AH18&amp;"%"</f>
        <v>0.6564%</v>
      </c>
      <c r="R59" s="64" t="str">
        <f t="shared" si="6"/>
        <v>128 Saves 0.6564%</v>
      </c>
    </row>
    <row r="60" spans="1:18">
      <c r="G60" s="64" t="str">
        <f>'All Stats D2'!Y19</f>
        <v>#REF!</v>
      </c>
      <c r="H60" s="64" t="str">
        <f>'All Stats D2'!Z19</f>
        <v>#REF!</v>
      </c>
      <c r="N60" s="64" t="str">
        <f>'All Stats D1'!AE19&amp;" - "&amp;'All Stats D1'!AF19</f>
        <v xml:space="preserve">0 -  </v>
      </c>
      <c r="P60" s="64" t="str">
        <f>'All Stats D1'!AG19&amp;" "&amp;"Saves"</f>
        <v>128 Saves</v>
      </c>
      <c r="Q60" s="64" t="str">
        <f>'All Stats D1'!AH19&amp;"%"</f>
        <v>0.5792%</v>
      </c>
      <c r="R60" s="64" t="str">
        <f t="shared" si="6"/>
        <v>128 Saves 0.5792%</v>
      </c>
    </row>
    <row r="61" spans="1:18">
      <c r="G61" s="64">
        <f>'All Stats D2'!Y20</f>
        <v>0</v>
      </c>
      <c r="H61" s="64" t="str">
        <f>'All Stats D2'!Z20</f>
        <v>#REF!</v>
      </c>
      <c r="N61" s="64" t="str">
        <f>'All Stats D1'!AE20&amp;" - "&amp;'All Stats D1'!AF20</f>
        <v xml:space="preserve">0 -  </v>
      </c>
      <c r="P61" s="64" t="str">
        <f>'All Stats D1'!AG20&amp;" "&amp;"Saves"</f>
        <v>220 Saves</v>
      </c>
      <c r="Q61" s="64" t="str">
        <f>'All Stats D1'!AH20&amp;"%"</f>
        <v>0.625%</v>
      </c>
      <c r="R61" s="64" t="str">
        <f t="shared" si="6"/>
        <v>220 Saves 0.625%</v>
      </c>
    </row>
    <row r="62" spans="1:18">
      <c r="G62" s="64">
        <f>'All Stats D2'!Y21</f>
        <v>0</v>
      </c>
      <c r="H62" s="64" t="str">
        <f>'All Stats D2'!Z21</f>
        <v>#REF!</v>
      </c>
      <c r="N62" s="64" t="str">
        <f>'All Stats D1'!AE21&amp;" - "&amp;'All Stats D1'!AF21</f>
        <v xml:space="preserve">0 -  </v>
      </c>
      <c r="P62" s="64" t="str">
        <f>'All Stats D1'!AG21&amp;" "&amp;"Saves"</f>
        <v>163 Saves</v>
      </c>
      <c r="Q62" s="64" t="str">
        <f>'All Stats D1'!AH21&amp;"%"</f>
        <v>0.578%</v>
      </c>
      <c r="R62" s="64" t="str">
        <f t="shared" si="6"/>
        <v>163 Saves 0.578%</v>
      </c>
    </row>
    <row r="63" spans="1:18">
      <c r="G63" s="64">
        <f>'All Stats D2'!Y22</f>
        <v>0</v>
      </c>
      <c r="H63" s="64" t="str">
        <f>'All Stats D2'!Z22</f>
        <v>#REF!</v>
      </c>
      <c r="N63" s="64" t="str">
        <f>'All Stats D1'!AE22&amp;" - "&amp;'All Stats D1'!AF22</f>
        <v xml:space="preserve">0 -  </v>
      </c>
      <c r="O63" s="64" t="str">
        <f>'All Stats D2'!AE22</f>
        <v>#REF!</v>
      </c>
      <c r="P63" s="64" t="str">
        <f>'All Stats D1'!AG22&amp;" "&amp;"Saves"</f>
        <v xml:space="preserve"> Saves</v>
      </c>
      <c r="Q63" s="64" t="str">
        <f>'All Stats D1'!AH22&amp;"%"</f>
        <v>%</v>
      </c>
      <c r="R63" s="64" t="str">
        <f t="shared" si="6"/>
        <v xml:space="preserve"> Saves %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F98"/>
  <sheetViews>
    <sheetView workbookViewId="0"/>
  </sheetViews>
  <sheetFormatPr defaultColWidth="12.6640625" defaultRowHeight="15.75" customHeight="1"/>
  <sheetData>
    <row r="1" spans="1:6">
      <c r="A1" s="3" t="s">
        <v>1027</v>
      </c>
      <c r="E1" s="102" t="s">
        <v>114</v>
      </c>
    </row>
    <row r="2" spans="1:6">
      <c r="A2" s="102" t="s">
        <v>82</v>
      </c>
      <c r="E2" s="64" t="s">
        <v>1028</v>
      </c>
      <c r="F2" s="64" t="s">
        <v>1029</v>
      </c>
    </row>
    <row r="3" spans="1:6">
      <c r="A3" s="64" t="s">
        <v>1030</v>
      </c>
      <c r="B3" s="64" t="s">
        <v>1031</v>
      </c>
      <c r="E3" s="64" t="s">
        <v>1032</v>
      </c>
      <c r="F3" s="64" t="s">
        <v>1033</v>
      </c>
    </row>
    <row r="4" spans="1:6">
      <c r="A4" s="64" t="s">
        <v>1034</v>
      </c>
      <c r="B4" s="64" t="s">
        <v>1035</v>
      </c>
      <c r="E4" s="64" t="s">
        <v>1036</v>
      </c>
      <c r="F4" s="64" t="s">
        <v>1037</v>
      </c>
    </row>
    <row r="5" spans="1:6">
      <c r="A5" s="64" t="s">
        <v>1038</v>
      </c>
      <c r="B5" s="64" t="s">
        <v>1039</v>
      </c>
      <c r="E5" s="64" t="s">
        <v>1040</v>
      </c>
      <c r="F5" s="64" t="s">
        <v>1041</v>
      </c>
    </row>
    <row r="6" spans="1:6">
      <c r="A6" s="64" t="s">
        <v>1042</v>
      </c>
      <c r="B6" s="64" t="s">
        <v>1043</v>
      </c>
      <c r="E6" s="64" t="s">
        <v>1044</v>
      </c>
      <c r="F6" s="64" t="s">
        <v>1045</v>
      </c>
    </row>
    <row r="7" spans="1:6">
      <c r="A7" s="64" t="s">
        <v>1046</v>
      </c>
      <c r="B7" s="64" t="s">
        <v>1047</v>
      </c>
      <c r="E7" s="64" t="s">
        <v>1048</v>
      </c>
      <c r="F7" s="64" t="s">
        <v>1049</v>
      </c>
    </row>
    <row r="8" spans="1:6">
      <c r="A8" s="64" t="s">
        <v>1050</v>
      </c>
      <c r="B8" s="64" t="s">
        <v>1051</v>
      </c>
      <c r="E8" s="64" t="s">
        <v>1052</v>
      </c>
      <c r="F8" s="64" t="s">
        <v>1053</v>
      </c>
    </row>
    <row r="9" spans="1:6">
      <c r="A9" s="64" t="s">
        <v>1054</v>
      </c>
      <c r="B9" s="64" t="s">
        <v>1055</v>
      </c>
      <c r="E9" s="64" t="s">
        <v>1056</v>
      </c>
      <c r="F9" s="64" t="s">
        <v>1057</v>
      </c>
    </row>
    <row r="10" spans="1:6">
      <c r="A10" s="64" t="s">
        <v>1058</v>
      </c>
      <c r="B10" s="64" t="s">
        <v>1059</v>
      </c>
    </row>
    <row r="11" spans="1:6">
      <c r="A11" s="64" t="s">
        <v>1060</v>
      </c>
      <c r="B11" s="64" t="s">
        <v>1061</v>
      </c>
      <c r="E11" s="102" t="s">
        <v>76</v>
      </c>
    </row>
    <row r="12" spans="1:6">
      <c r="A12" s="64" t="s">
        <v>1062</v>
      </c>
      <c r="B12" s="64" t="s">
        <v>1043</v>
      </c>
      <c r="E12" s="64" t="s">
        <v>1063</v>
      </c>
      <c r="F12" s="64" t="s">
        <v>1064</v>
      </c>
    </row>
    <row r="13" spans="1:6">
      <c r="A13" s="64" t="s">
        <v>1065</v>
      </c>
      <c r="B13" s="64" t="s">
        <v>1066</v>
      </c>
      <c r="E13" s="64" t="s">
        <v>1067</v>
      </c>
      <c r="F13" s="64" t="s">
        <v>1068</v>
      </c>
    </row>
    <row r="14" spans="1:6">
      <c r="A14" s="64" t="s">
        <v>1069</v>
      </c>
      <c r="B14" s="64" t="s">
        <v>1070</v>
      </c>
      <c r="E14" s="64" t="s">
        <v>1071</v>
      </c>
      <c r="F14" s="64" t="s">
        <v>1072</v>
      </c>
    </row>
    <row r="15" spans="1:6">
      <c r="A15" s="64" t="s">
        <v>1073</v>
      </c>
      <c r="B15" s="64" t="s">
        <v>1074</v>
      </c>
      <c r="E15" s="64" t="s">
        <v>1075</v>
      </c>
      <c r="F15" s="64" t="s">
        <v>1076</v>
      </c>
    </row>
    <row r="16" spans="1:6">
      <c r="A16" s="64" t="s">
        <v>1077</v>
      </c>
      <c r="B16" s="64" t="s">
        <v>1078</v>
      </c>
      <c r="E16" s="64" t="s">
        <v>1079</v>
      </c>
      <c r="F16" s="64" t="s">
        <v>1080</v>
      </c>
    </row>
    <row r="17" spans="1:6">
      <c r="A17" s="64" t="s">
        <v>1081</v>
      </c>
      <c r="B17" s="64" t="s">
        <v>1082</v>
      </c>
      <c r="E17" s="64" t="s">
        <v>1083</v>
      </c>
      <c r="F17" s="64" t="s">
        <v>1084</v>
      </c>
    </row>
    <row r="18" spans="1:6">
      <c r="A18" s="64" t="s">
        <v>1085</v>
      </c>
      <c r="B18" s="64" t="s">
        <v>1070</v>
      </c>
      <c r="E18" s="64" t="s">
        <v>1086</v>
      </c>
      <c r="F18" s="64" t="s">
        <v>1087</v>
      </c>
    </row>
    <row r="19" spans="1:6">
      <c r="A19" s="64" t="s">
        <v>1088</v>
      </c>
      <c r="B19" s="64" t="s">
        <v>1089</v>
      </c>
      <c r="E19" s="64" t="s">
        <v>1090</v>
      </c>
      <c r="F19" s="64" t="s">
        <v>1091</v>
      </c>
    </row>
    <row r="20" spans="1:6">
      <c r="A20" s="64" t="s">
        <v>1092</v>
      </c>
      <c r="B20" s="64" t="s">
        <v>1093</v>
      </c>
    </row>
    <row r="21" spans="1:6">
      <c r="A21" s="64" t="s">
        <v>1094</v>
      </c>
      <c r="B21" s="64" t="s">
        <v>1095</v>
      </c>
      <c r="E21" s="102" t="s">
        <v>90</v>
      </c>
    </row>
    <row r="22" spans="1:6">
      <c r="A22" s="64" t="s">
        <v>1096</v>
      </c>
      <c r="B22" s="64" t="s">
        <v>1097</v>
      </c>
      <c r="E22" s="64" t="s">
        <v>1098</v>
      </c>
      <c r="F22" s="64" t="s">
        <v>1099</v>
      </c>
    </row>
    <row r="23" spans="1:6">
      <c r="A23" s="64" t="s">
        <v>1100</v>
      </c>
      <c r="B23" s="64" t="s">
        <v>1101</v>
      </c>
      <c r="E23" s="64" t="s">
        <v>1102</v>
      </c>
      <c r="F23" s="64" t="s">
        <v>1103</v>
      </c>
    </row>
    <row r="24" spans="1:6">
      <c r="A24" s="64" t="s">
        <v>1104</v>
      </c>
      <c r="B24" s="64" t="s">
        <v>1105</v>
      </c>
      <c r="E24" s="64" t="s">
        <v>1106</v>
      </c>
      <c r="F24" s="64" t="s">
        <v>1107</v>
      </c>
    </row>
    <row r="25" spans="1:6">
      <c r="E25" s="64" t="s">
        <v>1108</v>
      </c>
      <c r="F25" s="64" t="s">
        <v>1109</v>
      </c>
    </row>
    <row r="26" spans="1:6">
      <c r="A26" s="102" t="s">
        <v>73</v>
      </c>
      <c r="E26" s="64" t="s">
        <v>1110</v>
      </c>
      <c r="F26" s="64" t="s">
        <v>1111</v>
      </c>
    </row>
    <row r="27" spans="1:6">
      <c r="A27" s="64" t="s">
        <v>1112</v>
      </c>
      <c r="B27" s="64" t="s">
        <v>1113</v>
      </c>
      <c r="E27" s="64" t="s">
        <v>1114</v>
      </c>
      <c r="F27" s="64" t="s">
        <v>1115</v>
      </c>
    </row>
    <row r="28" spans="1:6">
      <c r="A28" s="64" t="s">
        <v>1116</v>
      </c>
      <c r="B28" s="64" t="s">
        <v>1117</v>
      </c>
      <c r="E28" s="64" t="s">
        <v>1118</v>
      </c>
      <c r="F28" s="64" t="s">
        <v>1119</v>
      </c>
    </row>
    <row r="29" spans="1:6">
      <c r="A29" s="64" t="s">
        <v>1120</v>
      </c>
      <c r="B29" s="64" t="s">
        <v>1121</v>
      </c>
      <c r="E29" s="64" t="s">
        <v>1122</v>
      </c>
      <c r="F29" s="64" t="s">
        <v>1123</v>
      </c>
    </row>
    <row r="30" spans="1:6">
      <c r="A30" s="64" t="s">
        <v>1124</v>
      </c>
      <c r="B30" s="64" t="s">
        <v>1125</v>
      </c>
      <c r="E30" s="64" t="s">
        <v>1126</v>
      </c>
      <c r="F30" s="64" t="s">
        <v>1127</v>
      </c>
    </row>
    <row r="31" spans="1:6">
      <c r="A31" s="64" t="s">
        <v>1128</v>
      </c>
      <c r="B31" s="64" t="s">
        <v>1129</v>
      </c>
      <c r="E31" s="64" t="s">
        <v>1130</v>
      </c>
      <c r="F31" s="64" t="s">
        <v>1131</v>
      </c>
    </row>
    <row r="32" spans="1:6">
      <c r="A32" s="64" t="s">
        <v>1132</v>
      </c>
      <c r="B32" s="64" t="s">
        <v>1133</v>
      </c>
    </row>
    <row r="33" spans="1:6">
      <c r="A33" s="64" t="s">
        <v>1134</v>
      </c>
      <c r="B33" s="64" t="s">
        <v>1135</v>
      </c>
      <c r="E33" s="102" t="s">
        <v>85</v>
      </c>
    </row>
    <row r="34" spans="1:6">
      <c r="A34" s="64" t="s">
        <v>1136</v>
      </c>
      <c r="B34" s="64" t="s">
        <v>1137</v>
      </c>
      <c r="E34" s="64" t="s">
        <v>1138</v>
      </c>
      <c r="F34" s="64" t="s">
        <v>1139</v>
      </c>
    </row>
    <row r="35" spans="1:6">
      <c r="A35" s="64" t="s">
        <v>1140</v>
      </c>
      <c r="B35" s="64" t="s">
        <v>1141</v>
      </c>
      <c r="E35" s="64" t="s">
        <v>1142</v>
      </c>
      <c r="F35" s="64" t="s">
        <v>1143</v>
      </c>
    </row>
    <row r="36" spans="1:6">
      <c r="A36" s="64" t="s">
        <v>1144</v>
      </c>
      <c r="B36" s="64" t="s">
        <v>1145</v>
      </c>
      <c r="E36" s="64" t="s">
        <v>1146</v>
      </c>
      <c r="F36" s="64" t="s">
        <v>1147</v>
      </c>
    </row>
    <row r="37" spans="1:6">
      <c r="A37" s="64" t="s">
        <v>1148</v>
      </c>
      <c r="B37" s="64" t="s">
        <v>1149</v>
      </c>
      <c r="E37" s="64" t="s">
        <v>1150</v>
      </c>
      <c r="F37" s="64" t="s">
        <v>1151</v>
      </c>
    </row>
    <row r="38" spans="1:6">
      <c r="A38" s="64" t="s">
        <v>1152</v>
      </c>
      <c r="B38" s="64" t="s">
        <v>1153</v>
      </c>
      <c r="E38" s="64" t="s">
        <v>1154</v>
      </c>
      <c r="F38" s="64" t="s">
        <v>1155</v>
      </c>
    </row>
    <row r="39" spans="1:6">
      <c r="A39" s="64" t="s">
        <v>1156</v>
      </c>
      <c r="B39" s="64" t="s">
        <v>1157</v>
      </c>
      <c r="E39" s="64" t="s">
        <v>1158</v>
      </c>
      <c r="F39" s="64" t="s">
        <v>1159</v>
      </c>
    </row>
    <row r="40" spans="1:6">
      <c r="A40" s="64" t="s">
        <v>1160</v>
      </c>
      <c r="B40" s="64" t="s">
        <v>1161</v>
      </c>
      <c r="E40" s="64" t="s">
        <v>1162</v>
      </c>
      <c r="F40" s="64" t="s">
        <v>1163</v>
      </c>
    </row>
    <row r="41" spans="1:6">
      <c r="A41" s="64" t="s">
        <v>1164</v>
      </c>
      <c r="B41" s="64" t="s">
        <v>1165</v>
      </c>
      <c r="E41" s="64" t="s">
        <v>1166</v>
      </c>
      <c r="F41" s="64" t="s">
        <v>1167</v>
      </c>
    </row>
    <row r="42" spans="1:6">
      <c r="A42" s="64" t="s">
        <v>1168</v>
      </c>
      <c r="B42" s="64" t="s">
        <v>1169</v>
      </c>
      <c r="E42" s="64" t="s">
        <v>1170</v>
      </c>
      <c r="F42" s="64" t="s">
        <v>1171</v>
      </c>
    </row>
    <row r="43" spans="1:6">
      <c r="A43" s="64" t="s">
        <v>1172</v>
      </c>
      <c r="B43" s="64" t="s">
        <v>1173</v>
      </c>
      <c r="E43" s="64" t="s">
        <v>1174</v>
      </c>
      <c r="F43" s="64" t="s">
        <v>1175</v>
      </c>
    </row>
    <row r="44" spans="1:6">
      <c r="A44" s="64" t="s">
        <v>1176</v>
      </c>
      <c r="B44" s="64" t="s">
        <v>1177</v>
      </c>
      <c r="E44" s="64" t="s">
        <v>1178</v>
      </c>
      <c r="F44" s="64" t="s">
        <v>1179</v>
      </c>
    </row>
    <row r="45" spans="1:6">
      <c r="A45" s="64" t="s">
        <v>1180</v>
      </c>
      <c r="B45" s="64" t="s">
        <v>1181</v>
      </c>
      <c r="E45" s="64" t="s">
        <v>1182</v>
      </c>
      <c r="F45" s="64" t="s">
        <v>1183</v>
      </c>
    </row>
    <row r="46" spans="1:6">
      <c r="A46" s="64" t="s">
        <v>1184</v>
      </c>
      <c r="B46" s="64" t="s">
        <v>1185</v>
      </c>
      <c r="E46" s="64" t="s">
        <v>1186</v>
      </c>
      <c r="F46" s="64" t="s">
        <v>1187</v>
      </c>
    </row>
    <row r="47" spans="1:6">
      <c r="A47" s="64" t="s">
        <v>1188</v>
      </c>
      <c r="B47" s="64" t="s">
        <v>1189</v>
      </c>
      <c r="E47" s="64" t="s">
        <v>1190</v>
      </c>
      <c r="F47" s="64" t="s">
        <v>1191</v>
      </c>
    </row>
    <row r="48" spans="1:6">
      <c r="A48" s="64" t="s">
        <v>1192</v>
      </c>
      <c r="B48" s="64" t="s">
        <v>1193</v>
      </c>
      <c r="E48" s="64" t="s">
        <v>1194</v>
      </c>
      <c r="F48" s="64" t="s">
        <v>1195</v>
      </c>
    </row>
    <row r="49" spans="1:6">
      <c r="A49" s="64" t="s">
        <v>1196</v>
      </c>
      <c r="B49" s="64" t="s">
        <v>1197</v>
      </c>
      <c r="E49" s="64" t="s">
        <v>1198</v>
      </c>
      <c r="F49" s="64" t="s">
        <v>1199</v>
      </c>
    </row>
    <row r="50" spans="1:6">
      <c r="A50" s="64" t="s">
        <v>1200</v>
      </c>
      <c r="B50" s="64" t="s">
        <v>1201</v>
      </c>
      <c r="E50" s="64" t="s">
        <v>1202</v>
      </c>
      <c r="F50" s="64" t="s">
        <v>1203</v>
      </c>
    </row>
    <row r="51" spans="1:6">
      <c r="A51" s="64" t="s">
        <v>1204</v>
      </c>
      <c r="B51" s="64" t="s">
        <v>1205</v>
      </c>
      <c r="E51" s="64" t="s">
        <v>1206</v>
      </c>
      <c r="F51" s="64" t="s">
        <v>1207</v>
      </c>
    </row>
    <row r="52" spans="1:6">
      <c r="A52" s="64" t="s">
        <v>1208</v>
      </c>
      <c r="B52" s="64" t="s">
        <v>1209</v>
      </c>
      <c r="E52" s="64" t="s">
        <v>1210</v>
      </c>
      <c r="F52" s="64" t="s">
        <v>1211</v>
      </c>
    </row>
    <row r="53" spans="1:6">
      <c r="A53" s="64" t="s">
        <v>1212</v>
      </c>
      <c r="B53" s="64" t="s">
        <v>1213</v>
      </c>
    </row>
    <row r="54" spans="1:6">
      <c r="A54" s="64" t="s">
        <v>1214</v>
      </c>
      <c r="B54" s="64" t="s">
        <v>1215</v>
      </c>
    </row>
    <row r="55" spans="1:6">
      <c r="A55" s="64" t="s">
        <v>1216</v>
      </c>
      <c r="B55" s="64" t="s">
        <v>1217</v>
      </c>
    </row>
    <row r="56" spans="1:6">
      <c r="A56" s="64" t="s">
        <v>47</v>
      </c>
      <c r="B56" s="64" t="s">
        <v>1218</v>
      </c>
    </row>
    <row r="58" spans="1:6">
      <c r="A58" s="102" t="s">
        <v>79</v>
      </c>
    </row>
    <row r="59" spans="1:6">
      <c r="A59" s="64" t="s">
        <v>1219</v>
      </c>
      <c r="B59" s="64" t="s">
        <v>1220</v>
      </c>
    </row>
    <row r="60" spans="1:6">
      <c r="A60" s="64" t="s">
        <v>1221</v>
      </c>
      <c r="B60" s="64" t="s">
        <v>1222</v>
      </c>
    </row>
    <row r="61" spans="1:6">
      <c r="A61" s="64" t="s">
        <v>1223</v>
      </c>
      <c r="B61" s="64" t="s">
        <v>1113</v>
      </c>
    </row>
    <row r="62" spans="1:6">
      <c r="A62" s="64" t="s">
        <v>1224</v>
      </c>
      <c r="B62" s="64" t="s">
        <v>1225</v>
      </c>
    </row>
    <row r="63" spans="1:6">
      <c r="A63" s="64" t="s">
        <v>1226</v>
      </c>
      <c r="B63" s="64" t="s">
        <v>1227</v>
      </c>
    </row>
    <row r="64" spans="1:6">
      <c r="A64" s="64" t="s">
        <v>1228</v>
      </c>
      <c r="B64" s="64" t="s">
        <v>1229</v>
      </c>
    </row>
    <row r="65" spans="1:2">
      <c r="A65" s="64" t="s">
        <v>1230</v>
      </c>
      <c r="B65" s="64" t="s">
        <v>1231</v>
      </c>
    </row>
    <row r="66" spans="1:2">
      <c r="A66" s="64" t="s">
        <v>1232</v>
      </c>
      <c r="B66" s="64" t="s">
        <v>1233</v>
      </c>
    </row>
    <row r="67" spans="1:2">
      <c r="A67" s="64" t="s">
        <v>1234</v>
      </c>
      <c r="B67" s="64" t="s">
        <v>1235</v>
      </c>
    </row>
    <row r="68" spans="1:2">
      <c r="A68" s="64" t="s">
        <v>1236</v>
      </c>
      <c r="B68" s="64" t="s">
        <v>1237</v>
      </c>
    </row>
    <row r="69" spans="1:2">
      <c r="A69" s="64" t="s">
        <v>1238</v>
      </c>
      <c r="B69" s="64" t="s">
        <v>1239</v>
      </c>
    </row>
    <row r="70" spans="1:2">
      <c r="A70" s="64" t="s">
        <v>1240</v>
      </c>
      <c r="B70" s="64" t="s">
        <v>1241</v>
      </c>
    </row>
    <row r="71" spans="1:2">
      <c r="A71" s="64" t="s">
        <v>1242</v>
      </c>
      <c r="B71" s="64" t="s">
        <v>1243</v>
      </c>
    </row>
    <row r="72" spans="1:2">
      <c r="A72" s="64" t="s">
        <v>1244</v>
      </c>
      <c r="B72" s="64" t="s">
        <v>1245</v>
      </c>
    </row>
    <row r="73" spans="1:2">
      <c r="A73" s="64" t="s">
        <v>1246</v>
      </c>
      <c r="B73" s="64" t="s">
        <v>1247</v>
      </c>
    </row>
    <row r="74" spans="1:2">
      <c r="A74" s="64" t="s">
        <v>1248</v>
      </c>
      <c r="B74" s="64" t="s">
        <v>1249</v>
      </c>
    </row>
    <row r="75" spans="1:2">
      <c r="A75" s="64" t="s">
        <v>1250</v>
      </c>
      <c r="B75" s="64" t="s">
        <v>1251</v>
      </c>
    </row>
    <row r="76" spans="1:2">
      <c r="A76" s="64" t="s">
        <v>1252</v>
      </c>
      <c r="B76" s="64" t="s">
        <v>1253</v>
      </c>
    </row>
    <row r="77" spans="1:2">
      <c r="A77" s="64" t="s">
        <v>1254</v>
      </c>
      <c r="B77" s="64" t="s">
        <v>1255</v>
      </c>
    </row>
    <row r="78" spans="1:2">
      <c r="A78" s="64" t="s">
        <v>1256</v>
      </c>
      <c r="B78" s="64" t="s">
        <v>1257</v>
      </c>
    </row>
    <row r="79" spans="1:2">
      <c r="A79" s="64" t="s">
        <v>1258</v>
      </c>
      <c r="B79" s="64" t="s">
        <v>1259</v>
      </c>
    </row>
    <row r="80" spans="1:2">
      <c r="A80" s="64" t="s">
        <v>1260</v>
      </c>
      <c r="B80" s="64" t="s">
        <v>1261</v>
      </c>
    </row>
    <row r="81" spans="1:2">
      <c r="A81" s="64" t="s">
        <v>1262</v>
      </c>
      <c r="B81" s="64" t="s">
        <v>1263</v>
      </c>
    </row>
    <row r="82" spans="1:2">
      <c r="A82" s="64" t="s">
        <v>1264</v>
      </c>
      <c r="B82" s="64" t="s">
        <v>1265</v>
      </c>
    </row>
    <row r="83" spans="1:2">
      <c r="A83" s="64" t="s">
        <v>1266</v>
      </c>
      <c r="B83" s="64" t="s">
        <v>1267</v>
      </c>
    </row>
    <row r="84" spans="1:2">
      <c r="A84" s="64" t="s">
        <v>1268</v>
      </c>
      <c r="B84" s="64" t="s">
        <v>1269</v>
      </c>
    </row>
    <row r="85" spans="1:2">
      <c r="A85" s="64" t="s">
        <v>1270</v>
      </c>
      <c r="B85" s="64" t="s">
        <v>1271</v>
      </c>
    </row>
    <row r="86" spans="1:2">
      <c r="A86" s="64" t="s">
        <v>1272</v>
      </c>
      <c r="B86" s="64" t="s">
        <v>1273</v>
      </c>
    </row>
    <row r="87" spans="1:2">
      <c r="A87" s="64" t="s">
        <v>1274</v>
      </c>
      <c r="B87" s="64" t="s">
        <v>1275</v>
      </c>
    </row>
    <row r="88" spans="1:2">
      <c r="A88" s="64" t="s">
        <v>1276</v>
      </c>
      <c r="B88" s="64" t="s">
        <v>1277</v>
      </c>
    </row>
    <row r="89" spans="1:2">
      <c r="A89" s="64" t="s">
        <v>1278</v>
      </c>
      <c r="B89" s="64" t="s">
        <v>1279</v>
      </c>
    </row>
    <row r="90" spans="1:2">
      <c r="A90" s="64" t="s">
        <v>1280</v>
      </c>
      <c r="B90" s="64" t="s">
        <v>1281</v>
      </c>
    </row>
    <row r="91" spans="1:2">
      <c r="A91" s="64" t="s">
        <v>1282</v>
      </c>
      <c r="B91" s="64" t="s">
        <v>1283</v>
      </c>
    </row>
    <row r="92" spans="1:2">
      <c r="A92" s="64" t="s">
        <v>1284</v>
      </c>
      <c r="B92" s="64" t="s">
        <v>1285</v>
      </c>
    </row>
    <row r="93" spans="1:2">
      <c r="A93" s="64" t="s">
        <v>1286</v>
      </c>
      <c r="B93" s="64" t="s">
        <v>1287</v>
      </c>
    </row>
    <row r="94" spans="1:2">
      <c r="A94" s="64" t="s">
        <v>1288</v>
      </c>
      <c r="B94" s="64" t="s">
        <v>1289</v>
      </c>
    </row>
    <row r="95" spans="1:2">
      <c r="A95" s="64" t="s">
        <v>1290</v>
      </c>
      <c r="B95" s="64" t="s">
        <v>1291</v>
      </c>
    </row>
    <row r="96" spans="1:2">
      <c r="A96" s="64" t="s">
        <v>1292</v>
      </c>
      <c r="B96" s="64" t="s">
        <v>1293</v>
      </c>
    </row>
    <row r="97" spans="1:2">
      <c r="A97" s="64" t="s">
        <v>1294</v>
      </c>
      <c r="B97" s="64" t="s">
        <v>1295</v>
      </c>
    </row>
    <row r="98" spans="1:2">
      <c r="A98" s="64" t="s">
        <v>1296</v>
      </c>
      <c r="B98" s="64" t="s">
        <v>1297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All Nominations</vt:lpstr>
      <vt:lpstr>SOS | All Nominations</vt:lpstr>
      <vt:lpstr>D2 Stats at a Glance</vt:lpstr>
      <vt:lpstr>All Stats D2</vt:lpstr>
      <vt:lpstr>Voting Sheet D2</vt:lpstr>
      <vt:lpstr>Jim D2</vt:lpstr>
      <vt:lpstr>D1 All State List </vt:lpstr>
      <vt:lpstr>D2 All State List </vt:lpstr>
      <vt:lpstr>D1 All-State Nominations</vt:lpstr>
      <vt:lpstr>All Stats D1</vt:lpstr>
      <vt:lpstr>D1 Stats at a Glace</vt:lpstr>
      <vt:lpstr>Coach Cheat Sheet</vt:lpstr>
      <vt:lpstr>All-American Document (Jim)</vt:lpstr>
      <vt:lpstr>Voting Sheet D1</vt:lpstr>
      <vt:lpstr>Jim 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Zarotney</cp:lastModifiedBy>
  <cp:lastPrinted>2023-06-09T16:31:44Z</cp:lastPrinted>
  <dcterms:created xsi:type="dcterms:W3CDTF">2023-06-07T17:57:11Z</dcterms:created>
  <dcterms:modified xsi:type="dcterms:W3CDTF">2023-06-09T16:38:35Z</dcterms:modified>
</cp:coreProperties>
</file>